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Završni račun 1.1.-31.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9200" windowHeight="1218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E302" i="9" s="1"/>
  <c r="B302" i="9" s="1"/>
  <c r="F302" i="9"/>
  <c r="H301" i="9"/>
  <c r="E301" i="9" s="1"/>
  <c r="B301" i="9" s="1"/>
  <c r="G301" i="9"/>
  <c r="F301" i="9"/>
  <c r="H300" i="9"/>
  <c r="G300" i="9"/>
  <c r="E300" i="9" s="1"/>
  <c r="B300" i="9" s="1"/>
  <c r="F300" i="9"/>
  <c r="H299" i="9"/>
  <c r="G299" i="9"/>
  <c r="F299" i="9"/>
  <c r="H298" i="9"/>
  <c r="G298" i="9"/>
  <c r="F298" i="9"/>
  <c r="E298" i="9"/>
  <c r="B298" i="9" s="1"/>
  <c r="H297" i="9"/>
  <c r="G297" i="9"/>
  <c r="F297" i="9"/>
  <c r="H296" i="9"/>
  <c r="G296" i="9"/>
  <c r="E296" i="9" s="1"/>
  <c r="B296" i="9" s="1"/>
  <c r="F296" i="9"/>
  <c r="H295" i="9"/>
  <c r="G295" i="9"/>
  <c r="E295" i="9" s="1"/>
  <c r="B295" i="9" s="1"/>
  <c r="F295" i="9"/>
  <c r="H294" i="9"/>
  <c r="G294" i="9"/>
  <c r="F294" i="9"/>
  <c r="E294" i="9"/>
  <c r="B294" i="9" s="1"/>
  <c r="H293" i="9"/>
  <c r="G293" i="9"/>
  <c r="F293" i="9"/>
  <c r="H292" i="9"/>
  <c r="G292" i="9"/>
  <c r="F292" i="9"/>
  <c r="H291" i="9"/>
  <c r="G291" i="9"/>
  <c r="F291" i="9"/>
  <c r="E291" i="9"/>
  <c r="B291" i="9" s="1"/>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F281" i="9"/>
  <c r="E281" i="9"/>
  <c r="B281" i="9" s="1"/>
  <c r="F280" i="9"/>
  <c r="F279" i="9"/>
  <c r="F278" i="9"/>
  <c r="F277" i="9"/>
  <c r="F276" i="9"/>
  <c r="L275" i="9"/>
  <c r="H275" i="9"/>
  <c r="F275" i="9"/>
  <c r="F274" i="9"/>
  <c r="I273" i="9"/>
  <c r="H273" i="9"/>
  <c r="F273" i="9"/>
  <c r="E272" i="9"/>
  <c r="M271" i="9"/>
  <c r="L271" i="9"/>
  <c r="F271" i="9" s="1"/>
  <c r="E271" i="9"/>
  <c r="M270" i="9"/>
  <c r="L270" i="9"/>
  <c r="F270" i="9" s="1"/>
  <c r="B270" i="9" s="1"/>
  <c r="E270" i="9"/>
  <c r="M269" i="9"/>
  <c r="L269" i="9"/>
  <c r="F269" i="9" s="1"/>
  <c r="E269" i="9"/>
  <c r="B269" i="9" s="1"/>
  <c r="M268" i="9"/>
  <c r="L268" i="9"/>
  <c r="F268" i="9"/>
  <c r="E268" i="9"/>
  <c r="B268" i="9" s="1"/>
  <c r="M267" i="9"/>
  <c r="L267" i="9"/>
  <c r="F267" i="9" s="1"/>
  <c r="E267" i="9"/>
  <c r="M266" i="9"/>
  <c r="L266" i="9"/>
  <c r="F266" i="9" s="1"/>
  <c r="B266" i="9" s="1"/>
  <c r="E266" i="9"/>
  <c r="M265" i="9"/>
  <c r="L265" i="9"/>
  <c r="F265" i="9" s="1"/>
  <c r="E265" i="9"/>
  <c r="M264" i="9"/>
  <c r="L264" i="9"/>
  <c r="F264" i="9"/>
  <c r="E264" i="9"/>
  <c r="B264" i="9" s="1"/>
  <c r="M263" i="9"/>
  <c r="L263" i="9"/>
  <c r="F263" i="9" s="1"/>
  <c r="E263" i="9"/>
  <c r="B263" i="9" s="1"/>
  <c r="M262" i="9"/>
  <c r="L262" i="9"/>
  <c r="F262" i="9" s="1"/>
  <c r="B262" i="9" s="1"/>
  <c r="E262" i="9"/>
  <c r="M261" i="9"/>
  <c r="L261" i="9"/>
  <c r="F261" i="9" s="1"/>
  <c r="E261" i="9"/>
  <c r="M260" i="9"/>
  <c r="L260" i="9"/>
  <c r="F260" i="9"/>
  <c r="E260" i="9"/>
  <c r="B260" i="9" s="1"/>
  <c r="M259" i="9"/>
  <c r="L259" i="9"/>
  <c r="F259" i="9" s="1"/>
  <c r="E259" i="9"/>
  <c r="M258" i="9"/>
  <c r="L258" i="9"/>
  <c r="F258" i="9" s="1"/>
  <c r="B258" i="9" s="1"/>
  <c r="E258" i="9"/>
  <c r="M257" i="9"/>
  <c r="L257" i="9"/>
  <c r="F257" i="9" s="1"/>
  <c r="E257" i="9"/>
  <c r="M256" i="9"/>
  <c r="L256" i="9"/>
  <c r="F256" i="9"/>
  <c r="E256" i="9"/>
  <c r="B256" i="9" s="1"/>
  <c r="M255" i="9"/>
  <c r="L255" i="9"/>
  <c r="F255" i="9" s="1"/>
  <c r="E255" i="9"/>
  <c r="M254" i="9"/>
  <c r="L254" i="9"/>
  <c r="F254" i="9" s="1"/>
  <c r="B254" i="9" s="1"/>
  <c r="E254" i="9"/>
  <c r="M253" i="9"/>
  <c r="L253" i="9"/>
  <c r="F253" i="9" s="1"/>
  <c r="E253" i="9"/>
  <c r="B253" i="9" s="1"/>
  <c r="M252" i="9"/>
  <c r="L252" i="9"/>
  <c r="F252" i="9"/>
  <c r="E252" i="9"/>
  <c r="B252" i="9" s="1"/>
  <c r="M251" i="9"/>
  <c r="L251" i="9"/>
  <c r="F251" i="9" s="1"/>
  <c r="E251" i="9"/>
  <c r="M250" i="9"/>
  <c r="L250" i="9"/>
  <c r="F250" i="9" s="1"/>
  <c r="B250" i="9" s="1"/>
  <c r="E250" i="9"/>
  <c r="M249" i="9"/>
  <c r="L249" i="9"/>
  <c r="F249" i="9" s="1"/>
  <c r="E249" i="9"/>
  <c r="M248" i="9"/>
  <c r="L248" i="9"/>
  <c r="F248" i="9"/>
  <c r="E248" i="9"/>
  <c r="B248" i="9" s="1"/>
  <c r="M247" i="9"/>
  <c r="L247" i="9"/>
  <c r="F247" i="9" s="1"/>
  <c r="E247" i="9"/>
  <c r="B247" i="9" s="1"/>
  <c r="M246" i="9"/>
  <c r="L246" i="9"/>
  <c r="F246" i="9" s="1"/>
  <c r="B246" i="9" s="1"/>
  <c r="E246" i="9"/>
  <c r="M245" i="9"/>
  <c r="L245" i="9"/>
  <c r="F245" i="9" s="1"/>
  <c r="E245" i="9"/>
  <c r="M244" i="9"/>
  <c r="L244" i="9"/>
  <c r="F244" i="9"/>
  <c r="E244" i="9"/>
  <c r="B244" i="9" s="1"/>
  <c r="M243" i="9"/>
  <c r="L243" i="9"/>
  <c r="F243" i="9" s="1"/>
  <c r="E243" i="9"/>
  <c r="M242" i="9"/>
  <c r="L242" i="9"/>
  <c r="F242" i="9" s="1"/>
  <c r="B242" i="9" s="1"/>
  <c r="E242" i="9"/>
  <c r="M241" i="9"/>
  <c r="L241" i="9"/>
  <c r="F241" i="9" s="1"/>
  <c r="E241" i="9"/>
  <c r="M240" i="9"/>
  <c r="L240" i="9"/>
  <c r="F240" i="9"/>
  <c r="E240" i="9"/>
  <c r="B240" i="9" s="1"/>
  <c r="M239" i="9"/>
  <c r="L239" i="9"/>
  <c r="F239" i="9" s="1"/>
  <c r="E239" i="9"/>
  <c r="M238" i="9"/>
  <c r="L238" i="9"/>
  <c r="F238" i="9" s="1"/>
  <c r="B238" i="9" s="1"/>
  <c r="E238" i="9"/>
  <c r="M237" i="9"/>
  <c r="L237" i="9"/>
  <c r="F237" i="9" s="1"/>
  <c r="E237" i="9"/>
  <c r="B237" i="9" s="1"/>
  <c r="M236" i="9"/>
  <c r="L236" i="9"/>
  <c r="F236" i="9"/>
  <c r="E236" i="9"/>
  <c r="B236" i="9" s="1"/>
  <c r="M235" i="9"/>
  <c r="L235" i="9"/>
  <c r="F235" i="9" s="1"/>
  <c r="E235" i="9"/>
  <c r="M234" i="9"/>
  <c r="L234" i="9"/>
  <c r="E234" i="9"/>
  <c r="M233" i="9"/>
  <c r="L233" i="9"/>
  <c r="F233" i="9" s="1"/>
  <c r="E233" i="9"/>
  <c r="M232" i="9"/>
  <c r="L232" i="9"/>
  <c r="F232" i="9"/>
  <c r="E232" i="9"/>
  <c r="M231" i="9"/>
  <c r="L231" i="9"/>
  <c r="F231" i="9" s="1"/>
  <c r="E231" i="9"/>
  <c r="M230" i="9"/>
  <c r="L230" i="9"/>
  <c r="E230" i="9"/>
  <c r="M229" i="9"/>
  <c r="L229" i="9"/>
  <c r="F229" i="9" s="1"/>
  <c r="E229" i="9"/>
  <c r="B229" i="9" s="1"/>
  <c r="M228" i="9"/>
  <c r="L228" i="9"/>
  <c r="F228" i="9"/>
  <c r="E228" i="9"/>
  <c r="B228" i="9" s="1"/>
  <c r="M227" i="9"/>
  <c r="L227" i="9"/>
  <c r="F227" i="9" s="1"/>
  <c r="E227" i="9"/>
  <c r="M226" i="9"/>
  <c r="L226" i="9"/>
  <c r="E226" i="9"/>
  <c r="M225" i="9"/>
  <c r="L225" i="9"/>
  <c r="F225" i="9" s="1"/>
  <c r="E225" i="9"/>
  <c r="B225" i="9" s="1"/>
  <c r="M224" i="9"/>
  <c r="L224" i="9"/>
  <c r="F224" i="9"/>
  <c r="E224" i="9"/>
  <c r="B224" i="9" s="1"/>
  <c r="M223" i="9"/>
  <c r="L223" i="9"/>
  <c r="E223" i="9"/>
  <c r="M222" i="9"/>
  <c r="L222" i="9"/>
  <c r="E222" i="9"/>
  <c r="M221" i="9"/>
  <c r="F221" i="9" s="1"/>
  <c r="L221" i="9"/>
  <c r="E221" i="9"/>
  <c r="B221" i="9" s="1"/>
  <c r="M220" i="9"/>
  <c r="F220" i="9" s="1"/>
  <c r="L220" i="9"/>
  <c r="E220" i="9"/>
  <c r="M219" i="9"/>
  <c r="L219" i="9"/>
  <c r="E219" i="9"/>
  <c r="M218" i="9"/>
  <c r="L218" i="9"/>
  <c r="E218" i="9"/>
  <c r="M217" i="9"/>
  <c r="L217" i="9"/>
  <c r="E217" i="9"/>
  <c r="M216" i="9"/>
  <c r="L216" i="9"/>
  <c r="F216" i="9"/>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B158" i="9" s="1"/>
  <c r="H157" i="9"/>
  <c r="G157" i="9"/>
  <c r="E157" i="9" s="1"/>
  <c r="B157" i="9" s="1"/>
  <c r="F157" i="9"/>
  <c r="H156" i="9"/>
  <c r="G156" i="9"/>
  <c r="E156" i="9" s="1"/>
  <c r="B156" i="9" s="1"/>
  <c r="F156" i="9"/>
  <c r="H155" i="9"/>
  <c r="E155" i="9" s="1"/>
  <c r="G155" i="9"/>
  <c r="F155" i="9"/>
  <c r="B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F147" i="9"/>
  <c r="B147" i="9"/>
  <c r="H146" i="9"/>
  <c r="G146" i="9"/>
  <c r="F146" i="9"/>
  <c r="E146" i="9"/>
  <c r="B146" i="9" s="1"/>
  <c r="H145" i="9"/>
  <c r="E145" i="9" s="1"/>
  <c r="G145" i="9"/>
  <c r="F145" i="9"/>
  <c r="H144" i="9"/>
  <c r="G144" i="9"/>
  <c r="E144" i="9" s="1"/>
  <c r="B144" i="9" s="1"/>
  <c r="F144" i="9"/>
  <c r="F143" i="9"/>
  <c r="H142" i="9"/>
  <c r="G142" i="9"/>
  <c r="F142" i="9"/>
  <c r="E142" i="9"/>
  <c r="B142" i="9" s="1"/>
  <c r="H141" i="9"/>
  <c r="E141" i="9" s="1"/>
  <c r="G141" i="9"/>
  <c r="F141" i="9"/>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F135" i="9"/>
  <c r="H134" i="9"/>
  <c r="G134" i="9"/>
  <c r="F134" i="9"/>
  <c r="E134" i="9"/>
  <c r="B134" i="9" s="1"/>
  <c r="H133" i="9"/>
  <c r="E133" i="9" s="1"/>
  <c r="G133" i="9"/>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E121" i="9" s="1"/>
  <c r="B121" i="9" s="1"/>
  <c r="G121" i="9"/>
  <c r="F121" i="9"/>
  <c r="H120" i="9"/>
  <c r="G120" i="9"/>
  <c r="E120" i="9" s="1"/>
  <c r="B120" i="9" s="1"/>
  <c r="F120" i="9"/>
  <c r="H119" i="9"/>
  <c r="G119" i="9"/>
  <c r="F119" i="9"/>
  <c r="H118" i="9"/>
  <c r="G118" i="9"/>
  <c r="F118" i="9"/>
  <c r="E118" i="9"/>
  <c r="B118" i="9" s="1"/>
  <c r="H117" i="9"/>
  <c r="G117" i="9"/>
  <c r="E117" i="9" s="1"/>
  <c r="F117" i="9"/>
  <c r="H116" i="9"/>
  <c r="G116" i="9"/>
  <c r="E116" i="9" s="1"/>
  <c r="B116" i="9" s="1"/>
  <c r="F116" i="9"/>
  <c r="H115" i="9"/>
  <c r="G115" i="9"/>
  <c r="F115" i="9"/>
  <c r="H114" i="9"/>
  <c r="G114" i="9"/>
  <c r="F114" i="9"/>
  <c r="E114" i="9"/>
  <c r="B114" i="9" s="1"/>
  <c r="H113" i="9"/>
  <c r="E113" i="9" s="1"/>
  <c r="B113" i="9" s="1"/>
  <c r="G113" i="9"/>
  <c r="F113" i="9"/>
  <c r="H112" i="9"/>
  <c r="G112" i="9"/>
  <c r="E112" i="9" s="1"/>
  <c r="B112" i="9" s="1"/>
  <c r="F112" i="9"/>
  <c r="H111" i="9"/>
  <c r="G111" i="9"/>
  <c r="F111" i="9"/>
  <c r="H110" i="9"/>
  <c r="G110" i="9"/>
  <c r="F110" i="9"/>
  <c r="E110" i="9"/>
  <c r="B110" i="9" s="1"/>
  <c r="H109" i="9"/>
  <c r="E109" i="9" s="1"/>
  <c r="G109" i="9"/>
  <c r="F109" i="9"/>
  <c r="H108" i="9"/>
  <c r="G108" i="9"/>
  <c r="E108" i="9" s="1"/>
  <c r="B108" i="9" s="1"/>
  <c r="F108" i="9"/>
  <c r="H107" i="9"/>
  <c r="G107" i="9"/>
  <c r="F107" i="9"/>
  <c r="H106" i="9"/>
  <c r="G106" i="9"/>
  <c r="F106" i="9"/>
  <c r="E106" i="9"/>
  <c r="B106" i="9" s="1"/>
  <c r="H105" i="9"/>
  <c r="E105" i="9" s="1"/>
  <c r="B105" i="9" s="1"/>
  <c r="G105" i="9"/>
  <c r="F105" i="9"/>
  <c r="H104" i="9"/>
  <c r="G104" i="9"/>
  <c r="E104" i="9" s="1"/>
  <c r="B104" i="9" s="1"/>
  <c r="F104" i="9"/>
  <c r="H103" i="9"/>
  <c r="G103" i="9"/>
  <c r="F103" i="9"/>
  <c r="H102" i="9"/>
  <c r="G102" i="9"/>
  <c r="F102" i="9"/>
  <c r="E102" i="9"/>
  <c r="B102" i="9" s="1"/>
  <c r="H101" i="9"/>
  <c r="E101" i="9" s="1"/>
  <c r="G101" i="9"/>
  <c r="F101" i="9"/>
  <c r="H100" i="9"/>
  <c r="G100" i="9"/>
  <c r="E100" i="9" s="1"/>
  <c r="B100" i="9" s="1"/>
  <c r="F100" i="9"/>
  <c r="H99" i="9"/>
  <c r="G99" i="9"/>
  <c r="F99" i="9"/>
  <c r="H98" i="9"/>
  <c r="G98" i="9"/>
  <c r="F98" i="9"/>
  <c r="E98" i="9"/>
  <c r="B98" i="9" s="1"/>
  <c r="H97" i="9"/>
  <c r="E97" i="9" s="1"/>
  <c r="B97" i="9" s="1"/>
  <c r="G97" i="9"/>
  <c r="F97" i="9"/>
  <c r="H96" i="9"/>
  <c r="G96" i="9"/>
  <c r="E96" i="9" s="1"/>
  <c r="B96" i="9" s="1"/>
  <c r="F96" i="9"/>
  <c r="H95" i="9"/>
  <c r="G95" i="9"/>
  <c r="F95" i="9"/>
  <c r="H94" i="9"/>
  <c r="G94" i="9"/>
  <c r="F94" i="9"/>
  <c r="E94" i="9"/>
  <c r="B94" i="9" s="1"/>
  <c r="H93" i="9"/>
  <c r="E93" i="9" s="1"/>
  <c r="G93" i="9"/>
  <c r="F93" i="9"/>
  <c r="H92" i="9"/>
  <c r="G92" i="9"/>
  <c r="F92" i="9"/>
  <c r="E92" i="9"/>
  <c r="B92" i="9" s="1"/>
  <c r="H91" i="9"/>
  <c r="G91" i="9"/>
  <c r="E91" i="9" s="1"/>
  <c r="F91" i="9"/>
  <c r="B91" i="9"/>
  <c r="H90" i="9"/>
  <c r="G90" i="9"/>
  <c r="F90" i="9"/>
  <c r="E90" i="9"/>
  <c r="B90" i="9" s="1"/>
  <c r="H89" i="9"/>
  <c r="E89" i="9" s="1"/>
  <c r="G89" i="9"/>
  <c r="F89" i="9"/>
  <c r="B89" i="9"/>
  <c r="H88" i="9"/>
  <c r="G88" i="9"/>
  <c r="F88" i="9"/>
  <c r="E88" i="9"/>
  <c r="B88" i="9" s="1"/>
  <c r="H87" i="9"/>
  <c r="G87" i="9"/>
  <c r="E87" i="9" s="1"/>
  <c r="F87" i="9"/>
  <c r="B87" i="9"/>
  <c r="H86" i="9"/>
  <c r="G86" i="9"/>
  <c r="F86" i="9"/>
  <c r="E86" i="9"/>
  <c r="B86" i="9" s="1"/>
  <c r="H85" i="9"/>
  <c r="E85" i="9" s="1"/>
  <c r="G85" i="9"/>
  <c r="F85" i="9"/>
  <c r="B85" i="9"/>
  <c r="H84" i="9"/>
  <c r="G84" i="9"/>
  <c r="F84" i="9"/>
  <c r="E84" i="9"/>
  <c r="B84" i="9" s="1"/>
  <c r="H83" i="9"/>
  <c r="G83" i="9"/>
  <c r="E83" i="9" s="1"/>
  <c r="F83" i="9"/>
  <c r="B83" i="9"/>
  <c r="H82" i="9"/>
  <c r="G82" i="9"/>
  <c r="F82" i="9"/>
  <c r="E82" i="9"/>
  <c r="B82" i="9" s="1"/>
  <c r="H81" i="9"/>
  <c r="E81" i="9" s="1"/>
  <c r="G81" i="9"/>
  <c r="F81" i="9"/>
  <c r="B81" i="9"/>
  <c r="H80" i="9"/>
  <c r="G80" i="9"/>
  <c r="F80" i="9"/>
  <c r="E80" i="9"/>
  <c r="B80" i="9" s="1"/>
  <c r="H79" i="9"/>
  <c r="G79" i="9"/>
  <c r="E79" i="9" s="1"/>
  <c r="F79" i="9"/>
  <c r="B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G54" i="9"/>
  <c r="F54" i="9"/>
  <c r="E54" i="9"/>
  <c r="B54" i="9" s="1"/>
  <c r="H53" i="9"/>
  <c r="E53" i="9" s="1"/>
  <c r="B53" i="9" s="1"/>
  <c r="G53" i="9"/>
  <c r="F53" i="9"/>
  <c r="H52" i="9"/>
  <c r="G52" i="9"/>
  <c r="E52" i="9" s="1"/>
  <c r="B52" i="9" s="1"/>
  <c r="F52" i="9"/>
  <c r="H51" i="9"/>
  <c r="G51" i="9"/>
  <c r="E51" i="9" s="1"/>
  <c r="B51" i="9" s="1"/>
  <c r="F51" i="9"/>
  <c r="H50" i="9"/>
  <c r="G50" i="9"/>
  <c r="F50" i="9"/>
  <c r="E50" i="9"/>
  <c r="B50" i="9" s="1"/>
  <c r="H49" i="9"/>
  <c r="E49" i="9" s="1"/>
  <c r="B49" i="9" s="1"/>
  <c r="G49" i="9"/>
  <c r="F49" i="9"/>
  <c r="H48" i="9"/>
  <c r="G48" i="9"/>
  <c r="E48" i="9" s="1"/>
  <c r="B48" i="9" s="1"/>
  <c r="F48" i="9"/>
  <c r="H47" i="9"/>
  <c r="G47" i="9"/>
  <c r="F47" i="9"/>
  <c r="H46" i="9"/>
  <c r="G46" i="9"/>
  <c r="F46" i="9"/>
  <c r="E46" i="9"/>
  <c r="B46" i="9" s="1"/>
  <c r="H45" i="9"/>
  <c r="E45" i="9" s="1"/>
  <c r="B45" i="9" s="1"/>
  <c r="G45" i="9"/>
  <c r="F45" i="9"/>
  <c r="H44" i="9"/>
  <c r="G44" i="9"/>
  <c r="F44" i="9"/>
  <c r="H43" i="9"/>
  <c r="G43" i="9"/>
  <c r="F43" i="9"/>
  <c r="H42" i="9"/>
  <c r="G42" i="9"/>
  <c r="F42" i="9"/>
  <c r="E42" i="9"/>
  <c r="B42" i="9" s="1"/>
  <c r="H41" i="9"/>
  <c r="E41" i="9" s="1"/>
  <c r="B41" i="9" s="1"/>
  <c r="G41" i="9"/>
  <c r="F41" i="9"/>
  <c r="H40" i="9"/>
  <c r="G40" i="9"/>
  <c r="F40" i="9"/>
  <c r="H39" i="9"/>
  <c r="G39" i="9"/>
  <c r="E39" i="9" s="1"/>
  <c r="B39" i="9" s="1"/>
  <c r="F39" i="9"/>
  <c r="H38" i="9"/>
  <c r="G38" i="9"/>
  <c r="F38" i="9"/>
  <c r="E38" i="9"/>
  <c r="B38" i="9" s="1"/>
  <c r="H37" i="9"/>
  <c r="E37" i="9" s="1"/>
  <c r="B37" i="9" s="1"/>
  <c r="G37" i="9"/>
  <c r="F37" i="9"/>
  <c r="H36" i="9"/>
  <c r="G36" i="9"/>
  <c r="E36" i="9" s="1"/>
  <c r="B36" i="9" s="1"/>
  <c r="F36" i="9"/>
  <c r="H35" i="9"/>
  <c r="G35" i="9"/>
  <c r="E35" i="9" s="1"/>
  <c r="B35" i="9" s="1"/>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E25" i="9" s="1"/>
  <c r="B25" i="9" s="1"/>
  <c r="G25" i="9"/>
  <c r="F25" i="9"/>
  <c r="H24" i="9"/>
  <c r="G24" i="9"/>
  <c r="E24" i="9" s="1"/>
  <c r="B24" i="9" s="1"/>
  <c r="F24" i="9"/>
  <c r="H23" i="9"/>
  <c r="G23" i="9"/>
  <c r="E23" i="9" s="1"/>
  <c r="B23" i="9" s="1"/>
  <c r="F23" i="9"/>
  <c r="H22" i="9"/>
  <c r="G22" i="9"/>
  <c r="F22" i="9"/>
  <c r="E22" i="9"/>
  <c r="B22" i="9" s="1"/>
  <c r="F21" i="9"/>
  <c r="F4" i="9"/>
  <c r="O3" i="9"/>
  <c r="G275" i="9" s="1"/>
  <c r="E275" i="9" s="1"/>
  <c r="B275" i="9" s="1"/>
  <c r="I3" i="9"/>
  <c r="G191" i="9" s="1"/>
  <c r="E191" i="9" s="1"/>
  <c r="B191" i="9" s="1"/>
  <c r="H3" i="9"/>
  <c r="G3" i="9"/>
  <c r="D101" i="8"/>
  <c r="I36" i="3" s="1"/>
  <c r="D95" i="8"/>
  <c r="D90" i="8"/>
  <c r="D85" i="8"/>
  <c r="D80" i="8"/>
  <c r="D75" i="8"/>
  <c r="D70" i="8"/>
  <c r="D65" i="8"/>
  <c r="D60" i="8"/>
  <c r="D55" i="8"/>
  <c r="D49" i="8" s="1"/>
  <c r="D43" i="8" s="1"/>
  <c r="D50" i="8"/>
  <c r="D44" i="8"/>
  <c r="D36" i="8"/>
  <c r="D26" i="8"/>
  <c r="D24" i="8" s="1"/>
  <c r="C1499" i="1" s="1"/>
  <c r="D18" i="8"/>
  <c r="D8" i="8"/>
  <c r="D6" i="8" s="1"/>
  <c r="C1481" i="1" s="1"/>
  <c r="G1481"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1227" i="1" s="1"/>
  <c r="H1227" i="1" s="1"/>
  <c r="D250" i="5"/>
  <c r="F249" i="5"/>
  <c r="F248" i="5"/>
  <c r="F247" i="5"/>
  <c r="E246" i="5"/>
  <c r="D246" i="5"/>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D177" i="5" s="1"/>
  <c r="F179" i="5"/>
  <c r="F178" i="5"/>
  <c r="E177" i="5"/>
  <c r="H307"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D574" i="4"/>
  <c r="F574" i="4" s="1"/>
  <c r="F573" i="4"/>
  <c r="F572" i="4"/>
  <c r="F571" i="4"/>
  <c r="E571" i="4"/>
  <c r="D571" i="4"/>
  <c r="D567" i="4" s="1"/>
  <c r="F567"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F519" i="4"/>
  <c r="E519" i="4"/>
  <c r="D519" i="4"/>
  <c r="F518" i="4"/>
  <c r="F517" i="4"/>
  <c r="F516" i="4"/>
  <c r="E516" i="4"/>
  <c r="E515" i="4" s="1"/>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s="1"/>
  <c r="F484" i="4" s="1"/>
  <c r="E484" i="4"/>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F466" i="4"/>
  <c r="E466" i="4"/>
  <c r="D466" i="4"/>
  <c r="F465" i="4"/>
  <c r="F464" i="4"/>
  <c r="E463" i="4"/>
  <c r="D463" i="4"/>
  <c r="F463" i="4" s="1"/>
  <c r="F462" i="4"/>
  <c r="F461" i="4"/>
  <c r="E460" i="4"/>
  <c r="E459" i="4" s="1"/>
  <c r="E420"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E417" i="4"/>
  <c r="D412" i="1" s="1"/>
  <c r="D417" i="4"/>
  <c r="F417" i="4" s="1"/>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s="1"/>
  <c r="E363" i="4"/>
  <c r="D358" i="1" s="1"/>
  <c r="F362" i="4"/>
  <c r="F361" i="4"/>
  <c r="F360" i="4"/>
  <c r="F359" i="4"/>
  <c r="F358" i="4"/>
  <c r="F357" i="4"/>
  <c r="F356" i="4"/>
  <c r="E356" i="4"/>
  <c r="D356" i="4"/>
  <c r="F355" i="4"/>
  <c r="F354" i="4"/>
  <c r="F353" i="4"/>
  <c r="E352" i="4"/>
  <c r="D352" i="4"/>
  <c r="F352" i="4" s="1"/>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1" i="4" s="1"/>
  <c r="E311" i="4"/>
  <c r="F310" i="4"/>
  <c r="F309" i="4"/>
  <c r="F308" i="4"/>
  <c r="F307" i="4"/>
  <c r="F306" i="4"/>
  <c r="F305" i="4"/>
  <c r="F304" i="4"/>
  <c r="E304" i="4"/>
  <c r="D304" i="4"/>
  <c r="F303" i="4"/>
  <c r="F302" i="4"/>
  <c r="F301" i="4"/>
  <c r="E300" i="4"/>
  <c r="D300" i="4"/>
  <c r="F300" i="4" s="1"/>
  <c r="E299" i="4"/>
  <c r="E298"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E259" i="4"/>
  <c r="F259" i="4" s="1"/>
  <c r="D259" i="4"/>
  <c r="F258" i="4"/>
  <c r="F257" i="4"/>
  <c r="F256" i="4"/>
  <c r="F255" i="4"/>
  <c r="F254" i="4"/>
  <c r="F253" i="4"/>
  <c r="E253" i="4"/>
  <c r="D253" i="4"/>
  <c r="D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F153" i="4" s="1"/>
  <c r="D153" i="4"/>
  <c r="D152" i="4" s="1"/>
  <c r="E152" i="4"/>
  <c r="F150" i="4"/>
  <c r="F149" i="4"/>
  <c r="F148" i="4"/>
  <c r="F147" i="4"/>
  <c r="F146" i="4"/>
  <c r="F145" i="4"/>
  <c r="F144" i="4"/>
  <c r="F143" i="4"/>
  <c r="F142" i="4"/>
  <c r="F141" i="4"/>
  <c r="F140" i="4"/>
  <c r="E140" i="4"/>
  <c r="E139" i="4" s="1"/>
  <c r="D140" i="4"/>
  <c r="D139" i="4"/>
  <c r="F139" i="4" s="1"/>
  <c r="F138" i="4"/>
  <c r="F137" i="4"/>
  <c r="F136" i="4"/>
  <c r="F135" i="4"/>
  <c r="E134" i="4"/>
  <c r="E133" i="4" s="1"/>
  <c r="F133" i="4" s="1"/>
  <c r="D134" i="4"/>
  <c r="D133" i="4"/>
  <c r="F132" i="4"/>
  <c r="F131" i="4"/>
  <c r="F130" i="4"/>
  <c r="F129" i="4"/>
  <c r="E128" i="4"/>
  <c r="F128" i="4" s="1"/>
  <c r="D128" i="4"/>
  <c r="F127" i="4"/>
  <c r="F126" i="4"/>
  <c r="E125" i="4"/>
  <c r="F125" i="4" s="1"/>
  <c r="D125" i="4"/>
  <c r="D124" i="4" s="1"/>
  <c r="E124" i="4"/>
  <c r="F123" i="4"/>
  <c r="F122" i="4"/>
  <c r="F121" i="4"/>
  <c r="E120" i="4"/>
  <c r="D120" i="4"/>
  <c r="F120" i="4" s="1"/>
  <c r="F119" i="4"/>
  <c r="F118" i="4"/>
  <c r="F117" i="4"/>
  <c r="F116" i="4"/>
  <c r="F115" i="4"/>
  <c r="F114" i="4"/>
  <c r="F113" i="4"/>
  <c r="E112" i="4"/>
  <c r="E106"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G36" i="3"/>
  <c r="B36" i="3"/>
  <c r="I35" i="3"/>
  <c r="G35" i="3"/>
  <c r="B35" i="3"/>
  <c r="G34" i="3"/>
  <c r="B34" i="3"/>
  <c r="I33" i="3"/>
  <c r="G33" i="3"/>
  <c r="B33" i="3"/>
  <c r="I32" i="3"/>
  <c r="H32" i="3"/>
  <c r="G32" i="3"/>
  <c r="B32" i="3"/>
  <c r="I31" i="3"/>
  <c r="H31" i="3"/>
  <c r="G31" i="3"/>
  <c r="B31" i="3"/>
  <c r="I30" i="3"/>
  <c r="H30" i="3"/>
  <c r="G30" i="3"/>
  <c r="B30" i="3"/>
  <c r="H29"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H1577" i="1"/>
  <c r="C1577" i="1"/>
  <c r="G1577" i="1" s="1"/>
  <c r="G1575" i="1"/>
  <c r="C1575" i="1"/>
  <c r="H1575" i="1" s="1"/>
  <c r="C1574" i="1"/>
  <c r="H1574" i="1" s="1"/>
  <c r="H1573" i="1"/>
  <c r="C1573" i="1"/>
  <c r="G1573" i="1" s="1"/>
  <c r="H1572" i="1"/>
  <c r="G1572" i="1"/>
  <c r="C1572" i="1"/>
  <c r="G1571" i="1"/>
  <c r="C1571" i="1"/>
  <c r="H1571" i="1" s="1"/>
  <c r="C1570" i="1"/>
  <c r="H1570" i="1" s="1"/>
  <c r="H1569" i="1"/>
  <c r="C1569" i="1"/>
  <c r="G1569" i="1" s="1"/>
  <c r="H1568" i="1"/>
  <c r="G1568" i="1"/>
  <c r="C1568" i="1"/>
  <c r="G1567" i="1"/>
  <c r="C1567" i="1"/>
  <c r="H1567" i="1" s="1"/>
  <c r="C1566" i="1"/>
  <c r="H1566" i="1" s="1"/>
  <c r="H1565" i="1"/>
  <c r="C1565" i="1"/>
  <c r="G1565" i="1" s="1"/>
  <c r="H1564" i="1"/>
  <c r="G1564" i="1"/>
  <c r="C1564" i="1"/>
  <c r="G1563" i="1"/>
  <c r="C1563" i="1"/>
  <c r="H1563" i="1" s="1"/>
  <c r="C1562" i="1"/>
  <c r="H1562" i="1" s="1"/>
  <c r="H1561" i="1"/>
  <c r="C1561" i="1"/>
  <c r="G1561" i="1" s="1"/>
  <c r="H1560" i="1"/>
  <c r="G1560" i="1"/>
  <c r="C1560" i="1"/>
  <c r="G1559" i="1"/>
  <c r="C1559" i="1"/>
  <c r="H1559" i="1" s="1"/>
  <c r="C1558" i="1"/>
  <c r="H1558" i="1" s="1"/>
  <c r="H1557" i="1"/>
  <c r="C1557" i="1"/>
  <c r="G1557" i="1" s="1"/>
  <c r="H1556" i="1"/>
  <c r="G1556" i="1"/>
  <c r="C1556" i="1"/>
  <c r="G1555" i="1"/>
  <c r="C1555" i="1"/>
  <c r="H1555" i="1" s="1"/>
  <c r="C1554" i="1"/>
  <c r="H1554" i="1" s="1"/>
  <c r="H1553" i="1"/>
  <c r="C1553" i="1"/>
  <c r="G1553" i="1" s="1"/>
  <c r="H1552" i="1"/>
  <c r="G1552" i="1"/>
  <c r="C1552" i="1"/>
  <c r="G1551" i="1"/>
  <c r="C1551" i="1"/>
  <c r="H1551" i="1" s="1"/>
  <c r="C1550" i="1"/>
  <c r="H1550" i="1" s="1"/>
  <c r="H1549" i="1"/>
  <c r="C1549" i="1"/>
  <c r="G1549" i="1" s="1"/>
  <c r="H1548" i="1"/>
  <c r="G1548" i="1"/>
  <c r="C1548" i="1"/>
  <c r="G1547" i="1"/>
  <c r="C1547" i="1"/>
  <c r="H1547" i="1" s="1"/>
  <c r="C1546" i="1"/>
  <c r="H1546" i="1" s="1"/>
  <c r="H1545" i="1"/>
  <c r="C1545" i="1"/>
  <c r="G1545" i="1" s="1"/>
  <c r="H1544" i="1"/>
  <c r="G1544" i="1"/>
  <c r="C1544" i="1"/>
  <c r="G1543" i="1"/>
  <c r="C1543" i="1"/>
  <c r="H1543" i="1" s="1"/>
  <c r="C1542" i="1"/>
  <c r="H1542" i="1" s="1"/>
  <c r="H1541" i="1"/>
  <c r="C1541" i="1"/>
  <c r="G1541" i="1" s="1"/>
  <c r="H1540" i="1"/>
  <c r="G1540" i="1"/>
  <c r="C1540" i="1"/>
  <c r="G1539" i="1"/>
  <c r="C1539" i="1"/>
  <c r="H1539" i="1" s="1"/>
  <c r="C1538" i="1"/>
  <c r="H1538" i="1" s="1"/>
  <c r="H1537" i="1"/>
  <c r="C1537" i="1"/>
  <c r="G1537" i="1" s="1"/>
  <c r="H1536" i="1"/>
  <c r="G1536" i="1"/>
  <c r="C1536" i="1"/>
  <c r="G1535" i="1"/>
  <c r="C1535" i="1"/>
  <c r="H1535" i="1" s="1"/>
  <c r="C1534" i="1"/>
  <c r="H1534" i="1" s="1"/>
  <c r="H1533" i="1"/>
  <c r="C1533" i="1"/>
  <c r="G1533" i="1" s="1"/>
  <c r="H1532" i="1"/>
  <c r="G1532" i="1"/>
  <c r="C1532" i="1"/>
  <c r="G1531" i="1"/>
  <c r="C1531" i="1"/>
  <c r="H1531" i="1" s="1"/>
  <c r="C1530" i="1"/>
  <c r="H1530" i="1" s="1"/>
  <c r="H1529" i="1"/>
  <c r="C1529" i="1"/>
  <c r="G1529" i="1" s="1"/>
  <c r="H1528" i="1"/>
  <c r="G1528" i="1"/>
  <c r="C1528" i="1"/>
  <c r="G1527" i="1"/>
  <c r="C1527" i="1"/>
  <c r="H1527" i="1" s="1"/>
  <c r="C1526" i="1"/>
  <c r="H1526" i="1" s="1"/>
  <c r="H1525" i="1"/>
  <c r="C1525" i="1"/>
  <c r="G1525" i="1" s="1"/>
  <c r="H1524" i="1"/>
  <c r="G1524" i="1"/>
  <c r="C1524" i="1"/>
  <c r="G1523" i="1"/>
  <c r="C1523" i="1"/>
  <c r="H1523" i="1" s="1"/>
  <c r="C1522" i="1"/>
  <c r="H1522" i="1" s="1"/>
  <c r="H1521" i="1"/>
  <c r="C1521" i="1"/>
  <c r="G1521" i="1" s="1"/>
  <c r="H1520" i="1"/>
  <c r="G1520" i="1"/>
  <c r="C1520" i="1"/>
  <c r="G1519" i="1"/>
  <c r="C1519" i="1"/>
  <c r="H1519" i="1" s="1"/>
  <c r="C1518" i="1"/>
  <c r="H1518" i="1" s="1"/>
  <c r="H1516" i="1"/>
  <c r="G1516" i="1"/>
  <c r="C1516" i="1"/>
  <c r="G1515" i="1"/>
  <c r="C1515" i="1"/>
  <c r="H1515" i="1" s="1"/>
  <c r="C1514" i="1"/>
  <c r="H1514" i="1" s="1"/>
  <c r="H1513" i="1"/>
  <c r="C1513" i="1"/>
  <c r="G1513" i="1" s="1"/>
  <c r="H1512" i="1"/>
  <c r="G1512" i="1"/>
  <c r="C1512" i="1"/>
  <c r="G1511" i="1"/>
  <c r="C1511" i="1"/>
  <c r="H1511" i="1" s="1"/>
  <c r="C1510" i="1"/>
  <c r="H1510" i="1" s="1"/>
  <c r="C1509" i="1"/>
  <c r="G1509" i="1" s="1"/>
  <c r="H1508" i="1"/>
  <c r="G1508" i="1"/>
  <c r="C1508" i="1"/>
  <c r="C1507" i="1"/>
  <c r="H1507" i="1" s="1"/>
  <c r="C1506" i="1"/>
  <c r="H1506" i="1" s="1"/>
  <c r="H1505" i="1"/>
  <c r="C1505" i="1"/>
  <c r="G1505" i="1" s="1"/>
  <c r="C1504" i="1"/>
  <c r="H1504" i="1" s="1"/>
  <c r="G1503" i="1"/>
  <c r="C1503" i="1"/>
  <c r="H1503" i="1" s="1"/>
  <c r="C1502" i="1"/>
  <c r="H1502" i="1" s="1"/>
  <c r="H1500" i="1"/>
  <c r="G1500" i="1"/>
  <c r="C1500" i="1"/>
  <c r="C1498" i="1"/>
  <c r="H1498" i="1" s="1"/>
  <c r="H1497" i="1"/>
  <c r="C1497" i="1"/>
  <c r="G1497" i="1" s="1"/>
  <c r="H1496" i="1"/>
  <c r="G1496" i="1"/>
  <c r="C1496" i="1"/>
  <c r="G1495" i="1"/>
  <c r="C1495" i="1"/>
  <c r="H1495" i="1" s="1"/>
  <c r="C1494" i="1"/>
  <c r="H1494" i="1" s="1"/>
  <c r="H1493" i="1"/>
  <c r="C1493" i="1"/>
  <c r="G1493" i="1" s="1"/>
  <c r="C1492" i="1"/>
  <c r="G1492" i="1" s="1"/>
  <c r="C1491" i="1"/>
  <c r="H1491" i="1" s="1"/>
  <c r="C1490" i="1"/>
  <c r="H1490" i="1" s="1"/>
  <c r="C1489" i="1"/>
  <c r="G1489" i="1" s="1"/>
  <c r="H1488" i="1"/>
  <c r="G1488" i="1"/>
  <c r="C1488" i="1"/>
  <c r="G1487" i="1"/>
  <c r="C1487" i="1"/>
  <c r="H1487" i="1" s="1"/>
  <c r="C1486" i="1"/>
  <c r="H1486" i="1" s="1"/>
  <c r="C1485" i="1"/>
  <c r="G1485" i="1" s="1"/>
  <c r="C1484" i="1"/>
  <c r="H1484" i="1" s="1"/>
  <c r="C1482" i="1"/>
  <c r="H1482" i="1" s="1"/>
  <c r="C1480" i="1"/>
  <c r="H1480" i="1" s="1"/>
  <c r="D1479" i="1"/>
  <c r="C1479" i="1"/>
  <c r="H1479" i="1" s="1"/>
  <c r="G1478" i="1"/>
  <c r="D1478" i="1"/>
  <c r="J1478" i="1" s="1"/>
  <c r="C1478" i="1"/>
  <c r="D1477" i="1"/>
  <c r="C1477" i="1"/>
  <c r="H1477" i="1" s="1"/>
  <c r="G1476" i="1"/>
  <c r="D1476" i="1"/>
  <c r="J1476" i="1" s="1"/>
  <c r="C1476" i="1"/>
  <c r="G1475" i="1"/>
  <c r="D1475" i="1"/>
  <c r="H1475" i="1" s="1"/>
  <c r="C1475" i="1"/>
  <c r="D1474" i="1"/>
  <c r="C1474" i="1"/>
  <c r="H1474" i="1" s="1"/>
  <c r="G1473" i="1"/>
  <c r="D1473" i="1"/>
  <c r="J1473" i="1" s="1"/>
  <c r="C1473" i="1"/>
  <c r="D1472" i="1"/>
  <c r="C1472" i="1"/>
  <c r="H1472" i="1" s="1"/>
  <c r="G1471" i="1"/>
  <c r="D1471" i="1"/>
  <c r="J1471" i="1" s="1"/>
  <c r="C1471" i="1"/>
  <c r="G1470" i="1"/>
  <c r="D1470" i="1"/>
  <c r="H1470" i="1" s="1"/>
  <c r="C1470" i="1"/>
  <c r="G1469" i="1"/>
  <c r="D1469" i="1"/>
  <c r="H1469" i="1" s="1"/>
  <c r="C1469" i="1"/>
  <c r="D1468" i="1"/>
  <c r="C1468" i="1"/>
  <c r="H1468" i="1" s="1"/>
  <c r="G1467" i="1"/>
  <c r="D1467" i="1"/>
  <c r="J1467" i="1" s="1"/>
  <c r="C1467" i="1"/>
  <c r="D1466" i="1"/>
  <c r="C1466" i="1"/>
  <c r="H1466" i="1" s="1"/>
  <c r="G1465" i="1"/>
  <c r="D1465" i="1"/>
  <c r="J1465" i="1" s="1"/>
  <c r="C1465" i="1"/>
  <c r="D1464" i="1"/>
  <c r="C1464" i="1"/>
  <c r="H1464" i="1" s="1"/>
  <c r="G1463" i="1"/>
  <c r="D1463" i="1"/>
  <c r="J1463" i="1" s="1"/>
  <c r="C1463" i="1"/>
  <c r="D1462" i="1"/>
  <c r="C1462" i="1"/>
  <c r="H1462" i="1" s="1"/>
  <c r="D1461" i="1"/>
  <c r="C1461" i="1"/>
  <c r="H1461" i="1" s="1"/>
  <c r="G1460" i="1"/>
  <c r="D1460" i="1"/>
  <c r="J1460" i="1" s="1"/>
  <c r="C1460" i="1"/>
  <c r="D1459" i="1"/>
  <c r="C1459" i="1"/>
  <c r="H1459" i="1" s="1"/>
  <c r="G1458" i="1"/>
  <c r="D1458" i="1"/>
  <c r="J1458" i="1" s="1"/>
  <c r="C1458" i="1"/>
  <c r="D1457" i="1"/>
  <c r="C1457" i="1"/>
  <c r="H1457" i="1" s="1"/>
  <c r="G1456" i="1"/>
  <c r="D1456" i="1"/>
  <c r="J1456" i="1" s="1"/>
  <c r="C1456" i="1"/>
  <c r="D1455" i="1"/>
  <c r="C1455" i="1"/>
  <c r="H1455" i="1" s="1"/>
  <c r="D1454" i="1"/>
  <c r="C1454" i="1"/>
  <c r="H1454" i="1" s="1"/>
  <c r="D1453" i="1"/>
  <c r="C1453" i="1"/>
  <c r="G1452" i="1"/>
  <c r="D1452" i="1"/>
  <c r="J1452" i="1" s="1"/>
  <c r="C1452" i="1"/>
  <c r="D1451" i="1"/>
  <c r="C1451" i="1"/>
  <c r="H1451" i="1" s="1"/>
  <c r="G1450" i="1"/>
  <c r="D1450" i="1"/>
  <c r="J1450" i="1" s="1"/>
  <c r="C1450" i="1"/>
  <c r="D1449" i="1"/>
  <c r="C1449" i="1"/>
  <c r="H1449" i="1" s="1"/>
  <c r="G1448" i="1"/>
  <c r="D1448" i="1"/>
  <c r="J1448" i="1" s="1"/>
  <c r="C1448" i="1"/>
  <c r="D1447" i="1"/>
  <c r="C1447" i="1"/>
  <c r="H1447" i="1" s="1"/>
  <c r="G1446" i="1"/>
  <c r="D1446" i="1"/>
  <c r="J1446" i="1" s="1"/>
  <c r="C1446" i="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H1439" i="1"/>
  <c r="G1439" i="1"/>
  <c r="I1439" i="1" s="1"/>
  <c r="D1439" i="1"/>
  <c r="C1439" i="1"/>
  <c r="J1439" i="1" s="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D1420" i="1"/>
  <c r="H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H1411" i="1" s="1"/>
  <c r="C1411" i="1"/>
  <c r="H1410" i="1"/>
  <c r="G1410" i="1"/>
  <c r="D1410" i="1"/>
  <c r="C1410" i="1"/>
  <c r="D1409" i="1"/>
  <c r="H1409" i="1" s="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G1278" i="1" s="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C1264" i="1"/>
  <c r="G1264" i="1" s="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C1244" i="1"/>
  <c r="H1243" i="1"/>
  <c r="G1243" i="1"/>
  <c r="D1243" i="1"/>
  <c r="C1243" i="1"/>
  <c r="H1242" i="1"/>
  <c r="G1242" i="1"/>
  <c r="D1242" i="1"/>
  <c r="C1242" i="1"/>
  <c r="D1241" i="1"/>
  <c r="H1241" i="1" s="1"/>
  <c r="C1241" i="1"/>
  <c r="H1240" i="1"/>
  <c r="G1240" i="1"/>
  <c r="D1240" i="1"/>
  <c r="C1240" i="1"/>
  <c r="H1239" i="1"/>
  <c r="G1239" i="1"/>
  <c r="D1239" i="1"/>
  <c r="C1239" i="1"/>
  <c r="H1238" i="1"/>
  <c r="G1238" i="1"/>
  <c r="D1238" i="1"/>
  <c r="C1238" i="1"/>
  <c r="D1237" i="1"/>
  <c r="C1237" i="1"/>
  <c r="G1237" i="1" s="1"/>
  <c r="D1236" i="1"/>
  <c r="C1236" i="1"/>
  <c r="G1236" i="1" s="1"/>
  <c r="G1234" i="1"/>
  <c r="D1234" i="1"/>
  <c r="H1234" i="1" s="1"/>
  <c r="C1234" i="1"/>
  <c r="D1233" i="1"/>
  <c r="H1233" i="1" s="1"/>
  <c r="C1233" i="1"/>
  <c r="H1232" i="1"/>
  <c r="D1232" i="1"/>
  <c r="G1232" i="1" s="1"/>
  <c r="C1232" i="1"/>
  <c r="G1231" i="1"/>
  <c r="D1231" i="1"/>
  <c r="H1231" i="1" s="1"/>
  <c r="C1231" i="1"/>
  <c r="D1230" i="1"/>
  <c r="H1230" i="1" s="1"/>
  <c r="C1230" i="1"/>
  <c r="H1229" i="1"/>
  <c r="G1229" i="1"/>
  <c r="D1229" i="1"/>
  <c r="C1229" i="1"/>
  <c r="H1228" i="1"/>
  <c r="D1228" i="1"/>
  <c r="G1228" i="1" s="1"/>
  <c r="C1228" i="1"/>
  <c r="C1227" i="1"/>
  <c r="D1226" i="1"/>
  <c r="H1226" i="1" s="1"/>
  <c r="C1226" i="1"/>
  <c r="H1225" i="1"/>
  <c r="D1225" i="1"/>
  <c r="G1225" i="1" s="1"/>
  <c r="C1225" i="1"/>
  <c r="D1224" i="1"/>
  <c r="G1224" i="1" s="1"/>
  <c r="C1224" i="1"/>
  <c r="C1223" i="1"/>
  <c r="D1221" i="1"/>
  <c r="H1221" i="1" s="1"/>
  <c r="C1221" i="1"/>
  <c r="D1220" i="1"/>
  <c r="H1220" i="1" s="1"/>
  <c r="C1220" i="1"/>
  <c r="D1219" i="1"/>
  <c r="H1219" i="1" s="1"/>
  <c r="C1219" i="1"/>
  <c r="D1218" i="1"/>
  <c r="C1218" i="1"/>
  <c r="G1218" i="1" s="1"/>
  <c r="D1217" i="1"/>
  <c r="C1217" i="1"/>
  <c r="H1217" i="1" s="1"/>
  <c r="D1216" i="1"/>
  <c r="C1216" i="1"/>
  <c r="H1216"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C1165" i="1"/>
  <c r="H1164" i="1"/>
  <c r="G1164" i="1"/>
  <c r="D1164" i="1"/>
  <c r="C1164" i="1"/>
  <c r="D1163" i="1"/>
  <c r="C1163" i="1"/>
  <c r="H1163" i="1" s="1"/>
  <c r="H1162" i="1"/>
  <c r="G1162" i="1"/>
  <c r="D1162" i="1"/>
  <c r="C1162" i="1"/>
  <c r="H1161" i="1"/>
  <c r="G1161" i="1"/>
  <c r="D1161" i="1"/>
  <c r="C1161" i="1"/>
  <c r="H1160" i="1"/>
  <c r="D1160" i="1"/>
  <c r="C1160" i="1"/>
  <c r="G1160" i="1" s="1"/>
  <c r="H1159" i="1"/>
  <c r="G1159" i="1"/>
  <c r="D1159" i="1"/>
  <c r="C1159" i="1"/>
  <c r="H1158" i="1"/>
  <c r="G1158" i="1"/>
  <c r="D1158" i="1"/>
  <c r="C1158" i="1"/>
  <c r="D1157" i="1"/>
  <c r="H1157" i="1" s="1"/>
  <c r="C1157" i="1"/>
  <c r="D1156" i="1"/>
  <c r="C1156" i="1"/>
  <c r="H1156" i="1" s="1"/>
  <c r="D1155" i="1"/>
  <c r="C1155" i="1"/>
  <c r="C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H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C1050" i="1"/>
  <c r="H1050" i="1" s="1"/>
  <c r="H1049" i="1"/>
  <c r="G1049"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C1033" i="1"/>
  <c r="H1033" i="1" s="1"/>
  <c r="D1032" i="1"/>
  <c r="C1032" i="1"/>
  <c r="H1032" i="1" s="1"/>
  <c r="H1031" i="1"/>
  <c r="G1031" i="1"/>
  <c r="D1031" i="1"/>
  <c r="C1031" i="1"/>
  <c r="D1030" i="1"/>
  <c r="C1030" i="1"/>
  <c r="H1030" i="1" s="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C1018" i="1"/>
  <c r="H1018" i="1" s="1"/>
  <c r="H1017" i="1"/>
  <c r="G1017" i="1"/>
  <c r="D1017" i="1"/>
  <c r="C1017" i="1"/>
  <c r="H1016" i="1"/>
  <c r="G1016" i="1"/>
  <c r="D1016" i="1"/>
  <c r="C1016" i="1"/>
  <c r="H1015" i="1"/>
  <c r="G1015" i="1"/>
  <c r="D1015" i="1"/>
  <c r="C1015" i="1"/>
  <c r="D1014" i="1"/>
  <c r="C1014" i="1"/>
  <c r="D1013" i="1"/>
  <c r="C1013" i="1"/>
  <c r="H1012" i="1"/>
  <c r="G1012" i="1"/>
  <c r="D1012" i="1"/>
  <c r="C1012" i="1"/>
  <c r="H1011" i="1"/>
  <c r="G1011" i="1"/>
  <c r="D1011" i="1"/>
  <c r="C1011" i="1"/>
  <c r="H1010" i="1"/>
  <c r="G1010" i="1"/>
  <c r="D1010" i="1"/>
  <c r="C1010" i="1"/>
  <c r="H1009" i="1"/>
  <c r="G1009" i="1"/>
  <c r="D1009" i="1"/>
  <c r="C1009" i="1"/>
  <c r="D1008" i="1"/>
  <c r="C1008" i="1"/>
  <c r="H1008" i="1" s="1"/>
  <c r="D1007" i="1"/>
  <c r="C1007" i="1"/>
  <c r="H1007" i="1" s="1"/>
  <c r="D1006" i="1"/>
  <c r="C1006" i="1"/>
  <c r="H1006" i="1" s="1"/>
  <c r="H1005" i="1"/>
  <c r="G1005" i="1"/>
  <c r="D1005" i="1"/>
  <c r="C1005" i="1"/>
  <c r="D1004" i="1"/>
  <c r="C1004" i="1"/>
  <c r="H1004" i="1" s="1"/>
  <c r="D1003" i="1"/>
  <c r="C1003" i="1"/>
  <c r="H1003" i="1" s="1"/>
  <c r="D1002" i="1"/>
  <c r="C1002" i="1"/>
  <c r="H1002" i="1" s="1"/>
  <c r="H1001" i="1"/>
  <c r="G1001" i="1"/>
  <c r="D1001" i="1"/>
  <c r="C1001" i="1"/>
  <c r="D1000" i="1"/>
  <c r="C1000" i="1"/>
  <c r="H1000" i="1" s="1"/>
  <c r="D999" i="1"/>
  <c r="C999" i="1"/>
  <c r="D998" i="1"/>
  <c r="C998" i="1"/>
  <c r="D997" i="1"/>
  <c r="C997" i="1"/>
  <c r="D996" i="1"/>
  <c r="C996" i="1"/>
  <c r="H996" i="1" s="1"/>
  <c r="H995" i="1"/>
  <c r="G995" i="1"/>
  <c r="D995" i="1"/>
  <c r="C995" i="1"/>
  <c r="H994" i="1"/>
  <c r="G994" i="1"/>
  <c r="D994" i="1"/>
  <c r="C994" i="1"/>
  <c r="D993" i="1"/>
  <c r="C993" i="1"/>
  <c r="H992" i="1"/>
  <c r="G992" i="1"/>
  <c r="D992" i="1"/>
  <c r="C992" i="1"/>
  <c r="D991" i="1"/>
  <c r="C991" i="1"/>
  <c r="H991" i="1" s="1"/>
  <c r="D989" i="1"/>
  <c r="C989" i="1"/>
  <c r="H989" i="1" s="1"/>
  <c r="D988" i="1"/>
  <c r="C988" i="1"/>
  <c r="H988" i="1" s="1"/>
  <c r="D987" i="1"/>
  <c r="C987" i="1"/>
  <c r="H987" i="1" s="1"/>
  <c r="D986" i="1"/>
  <c r="C986" i="1"/>
  <c r="H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D656" i="1"/>
  <c r="H656" i="1" s="1"/>
  <c r="C656" i="1"/>
  <c r="H655" i="1"/>
  <c r="D655" i="1"/>
  <c r="G655" i="1" s="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D644" i="1"/>
  <c r="C644" i="1"/>
  <c r="G643" i="1"/>
  <c r="D643" i="1"/>
  <c r="H643" i="1" s="1"/>
  <c r="C643" i="1"/>
  <c r="D642" i="1"/>
  <c r="G642" i="1" s="1"/>
  <c r="C642" i="1"/>
  <c r="H641" i="1"/>
  <c r="D641" i="1"/>
  <c r="G641" i="1" s="1"/>
  <c r="C641"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G413" i="1"/>
  <c r="D413" i="1"/>
  <c r="H413" i="1" s="1"/>
  <c r="C413" i="1"/>
  <c r="C412" i="1"/>
  <c r="D411" i="1"/>
  <c r="C411" i="1"/>
  <c r="D406" i="1"/>
  <c r="H406" i="1" s="1"/>
  <c r="C406" i="1"/>
  <c r="H405" i="1"/>
  <c r="G405" i="1"/>
  <c r="D405" i="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G292" i="1"/>
  <c r="D292" i="1"/>
  <c r="H292" i="1" s="1"/>
  <c r="C292" i="1"/>
  <c r="H291" i="1"/>
  <c r="D291" i="1"/>
  <c r="G291" i="1" s="1"/>
  <c r="C291" i="1"/>
  <c r="D290" i="1"/>
  <c r="H290" i="1" s="1"/>
  <c r="C290" i="1"/>
  <c r="D289" i="1"/>
  <c r="G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G183" i="1"/>
  <c r="D183" i="1"/>
  <c r="C183" i="1"/>
  <c r="D182" i="1"/>
  <c r="H182" i="1" s="1"/>
  <c r="C182" i="1"/>
  <c r="D181" i="1"/>
  <c r="G181" i="1" s="1"/>
  <c r="C181" i="1"/>
  <c r="H180" i="1"/>
  <c r="D180" i="1"/>
  <c r="G180" i="1" s="1"/>
  <c r="C180" i="1"/>
  <c r="H179" i="1"/>
  <c r="G179" i="1"/>
  <c r="D179" i="1"/>
  <c r="C179" i="1"/>
  <c r="H178" i="1"/>
  <c r="G178" i="1"/>
  <c r="D178" i="1"/>
  <c r="C178" i="1"/>
  <c r="H177" i="1"/>
  <c r="D177" i="1"/>
  <c r="G177" i="1" s="1"/>
  <c r="C177" i="1"/>
  <c r="H176" i="1"/>
  <c r="G176" i="1"/>
  <c r="D176" i="1"/>
  <c r="C176" i="1"/>
  <c r="H175" i="1"/>
  <c r="D175" i="1"/>
  <c r="G175" i="1" s="1"/>
  <c r="C175" i="1"/>
  <c r="D174" i="1"/>
  <c r="G174" i="1" s="1"/>
  <c r="C174"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D166" i="1"/>
  <c r="G166" i="1" s="1"/>
  <c r="C166" i="1"/>
  <c r="D165" i="1"/>
  <c r="G165" i="1" s="1"/>
  <c r="C165" i="1"/>
  <c r="H164" i="1"/>
  <c r="G164" i="1"/>
  <c r="D164" i="1"/>
  <c r="C164" i="1"/>
  <c r="H163" i="1"/>
  <c r="D163" i="1"/>
  <c r="G163" i="1" s="1"/>
  <c r="C163" i="1"/>
  <c r="H162" i="1"/>
  <c r="D162" i="1"/>
  <c r="G162" i="1" s="1"/>
  <c r="C162" i="1"/>
  <c r="H161" i="1"/>
  <c r="D161" i="1"/>
  <c r="G161" i="1" s="1"/>
  <c r="C161" i="1"/>
  <c r="D160" i="1"/>
  <c r="G160" i="1" s="1"/>
  <c r="C160"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D148" i="1"/>
  <c r="G148" i="1" s="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H132" i="1" s="1"/>
  <c r="C132" i="1"/>
  <c r="H131" i="1"/>
  <c r="D131" i="1"/>
  <c r="G131" i="1" s="1"/>
  <c r="C131" i="1"/>
  <c r="D130" i="1"/>
  <c r="G130" i="1" s="1"/>
  <c r="C130" i="1"/>
  <c r="H129" i="1"/>
  <c r="D129" i="1"/>
  <c r="G129" i="1" s="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D122" i="1"/>
  <c r="H122" i="1" s="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D56" i="1"/>
  <c r="G56" i="1" s="1"/>
  <c r="C56" i="1"/>
  <c r="H55"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1576" i="1" l="1"/>
  <c r="G1241" i="1"/>
  <c r="G406" i="1"/>
  <c r="H289" i="1"/>
  <c r="H288" i="1"/>
  <c r="E245" i="5"/>
  <c r="D1222" i="1" s="1"/>
  <c r="G404" i="1"/>
  <c r="G411" i="1"/>
  <c r="D643" i="4"/>
  <c r="C637" i="1" s="1"/>
  <c r="G288" i="1"/>
  <c r="H411" i="1"/>
  <c r="G412" i="1"/>
  <c r="H412" i="1"/>
  <c r="E643" i="4"/>
  <c r="D637" i="1" s="1"/>
  <c r="G637" i="1" s="1"/>
  <c r="G1227" i="1"/>
  <c r="G1230" i="1"/>
  <c r="G1233" i="1"/>
  <c r="G1221" i="1"/>
  <c r="G1219" i="1"/>
  <c r="G1220" i="1"/>
  <c r="D1223" i="1"/>
  <c r="G1223" i="1" s="1"/>
  <c r="H631" i="1"/>
  <c r="H632" i="1"/>
  <c r="E273" i="9"/>
  <c r="B273" i="9" s="1"/>
  <c r="G1480" i="1"/>
  <c r="H1165" i="1"/>
  <c r="D1154" i="1"/>
  <c r="G1154" i="1" s="1"/>
  <c r="H1155" i="1"/>
  <c r="F652" i="4"/>
  <c r="H644" i="1"/>
  <c r="G645" i="1"/>
  <c r="H642" i="1"/>
  <c r="H645" i="1"/>
  <c r="G644" i="1"/>
  <c r="G1420" i="1"/>
  <c r="F134" i="4"/>
  <c r="H130" i="1"/>
  <c r="H1453" i="1"/>
  <c r="E299" i="9"/>
  <c r="B299" i="9" s="1"/>
  <c r="E32" i="9"/>
  <c r="B32" i="9" s="1"/>
  <c r="E286" i="9"/>
  <c r="B286" i="9" s="1"/>
  <c r="E283" i="9"/>
  <c r="B283" i="9" s="1"/>
  <c r="G1226" i="1"/>
  <c r="D1408" i="1"/>
  <c r="I27" i="3"/>
  <c r="G1409" i="1"/>
  <c r="G1411" i="1"/>
  <c r="E141" i="6"/>
  <c r="F115" i="6"/>
  <c r="F114" i="6"/>
  <c r="H1489" i="1"/>
  <c r="C1483" i="1"/>
  <c r="H1483" i="1" s="1"/>
  <c r="E27" i="9"/>
  <c r="B27" i="9" s="1"/>
  <c r="F215" i="9"/>
  <c r="B215" i="9" s="1"/>
  <c r="E287" i="9"/>
  <c r="B287" i="9" s="1"/>
  <c r="E297" i="9"/>
  <c r="B297" i="9" s="1"/>
  <c r="E293" i="9"/>
  <c r="B293" i="9" s="1"/>
  <c r="H1509" i="1"/>
  <c r="G1507" i="1"/>
  <c r="G1504" i="1"/>
  <c r="H1499" i="1"/>
  <c r="G1499" i="1"/>
  <c r="C1501" i="1"/>
  <c r="H1492" i="1"/>
  <c r="G1491" i="1"/>
  <c r="H1485" i="1"/>
  <c r="H1481" i="1"/>
  <c r="G1484" i="1"/>
  <c r="F258" i="5"/>
  <c r="C1235" i="1"/>
  <c r="H1236" i="1"/>
  <c r="H1237" i="1"/>
  <c r="F259" i="5"/>
  <c r="F250" i="5"/>
  <c r="E282" i="9"/>
  <c r="B282" i="9" s="1"/>
  <c r="F246" i="5"/>
  <c r="H1224" i="1"/>
  <c r="H1218" i="1"/>
  <c r="G1216" i="1"/>
  <c r="G1217" i="1"/>
  <c r="F239" i="5"/>
  <c r="E292" i="9"/>
  <c r="B292" i="9" s="1"/>
  <c r="H1154" i="1"/>
  <c r="G1165" i="1"/>
  <c r="G1163" i="1"/>
  <c r="G1157" i="1"/>
  <c r="G1156" i="1"/>
  <c r="G1155" i="1"/>
  <c r="G1148" i="1"/>
  <c r="G1151" i="1"/>
  <c r="F170" i="5"/>
  <c r="G1124" i="1"/>
  <c r="G1138" i="1"/>
  <c r="E290" i="9"/>
  <c r="B290" i="9" s="1"/>
  <c r="G1244" i="1"/>
  <c r="H1244" i="1"/>
  <c r="E285" i="9"/>
  <c r="B285" i="9" s="1"/>
  <c r="G1056" i="1"/>
  <c r="G1064" i="1"/>
  <c r="H1048" i="1"/>
  <c r="F70" i="5"/>
  <c r="G1048" i="1"/>
  <c r="G1050" i="1"/>
  <c r="G1030" i="1"/>
  <c r="G1032" i="1"/>
  <c r="G1018" i="1"/>
  <c r="G1006" i="1"/>
  <c r="G996" i="1"/>
  <c r="G1014" i="1"/>
  <c r="E12" i="5"/>
  <c r="D990" i="1" s="1"/>
  <c r="G1013" i="1"/>
  <c r="F35" i="5"/>
  <c r="H1013" i="1"/>
  <c r="H1014" i="1"/>
  <c r="G1007" i="1"/>
  <c r="G1008" i="1"/>
  <c r="G1004" i="1"/>
  <c r="G1003" i="1"/>
  <c r="G1002" i="1"/>
  <c r="G1000" i="1"/>
  <c r="H999" i="1"/>
  <c r="E7" i="5"/>
  <c r="G999" i="1"/>
  <c r="G998" i="1"/>
  <c r="G997" i="1"/>
  <c r="F19" i="5"/>
  <c r="H997" i="1"/>
  <c r="H998" i="1"/>
  <c r="D12" i="5"/>
  <c r="C990" i="1" s="1"/>
  <c r="H993" i="1"/>
  <c r="G991" i="1"/>
  <c r="G993" i="1"/>
  <c r="F13" i="5"/>
  <c r="G989" i="1"/>
  <c r="G988" i="1"/>
  <c r="F8" i="5"/>
  <c r="G986" i="1"/>
  <c r="G987" i="1"/>
  <c r="G290" i="1"/>
  <c r="F416" i="4"/>
  <c r="F124" i="4"/>
  <c r="G120" i="1"/>
  <c r="G121" i="1"/>
  <c r="G122" i="1"/>
  <c r="F217" i="9"/>
  <c r="B217" i="9" s="1"/>
  <c r="E82" i="4"/>
  <c r="D78" i="1" s="1"/>
  <c r="F83" i="4"/>
  <c r="E31" i="9"/>
  <c r="B31" i="9" s="1"/>
  <c r="G656" i="1"/>
  <c r="E50" i="4"/>
  <c r="D46" i="1" s="1"/>
  <c r="F59" i="4"/>
  <c r="F383" i="4"/>
  <c r="H358" i="1"/>
  <c r="G358" i="1"/>
  <c r="E350" i="4"/>
  <c r="D345" i="1" s="1"/>
  <c r="F363" i="4"/>
  <c r="E252" i="4"/>
  <c r="D248" i="1" s="1"/>
  <c r="F252" i="4"/>
  <c r="E196" i="4"/>
  <c r="D192" i="1" s="1"/>
  <c r="G191" i="1"/>
  <c r="H184" i="1"/>
  <c r="E47" i="9"/>
  <c r="B47" i="9" s="1"/>
  <c r="F188" i="4"/>
  <c r="F223" i="9"/>
  <c r="B223" i="9" s="1"/>
  <c r="G182" i="1"/>
  <c r="H181" i="1"/>
  <c r="B220" i="9"/>
  <c r="E44" i="9"/>
  <c r="B44" i="9" s="1"/>
  <c r="F219" i="9"/>
  <c r="B219" i="9" s="1"/>
  <c r="E43" i="9"/>
  <c r="B43" i="9" s="1"/>
  <c r="H173" i="1"/>
  <c r="H174" i="1"/>
  <c r="H165" i="1"/>
  <c r="H166" i="1"/>
  <c r="F169" i="4"/>
  <c r="H160" i="1"/>
  <c r="F159" i="4"/>
  <c r="E40" i="9"/>
  <c r="B40" i="9" s="1"/>
  <c r="E408" i="4"/>
  <c r="D403" i="1" s="1"/>
  <c r="G631" i="1"/>
  <c r="G632" i="1"/>
  <c r="H21" i="9"/>
  <c r="G21" i="9"/>
  <c r="F152" i="4"/>
  <c r="D50" i="4"/>
  <c r="F68" i="4"/>
  <c r="D82" i="4"/>
  <c r="D106" i="4"/>
  <c r="F112" i="4"/>
  <c r="E163" i="4"/>
  <c r="D159" i="1" s="1"/>
  <c r="G1440" i="1"/>
  <c r="I1440" i="1" s="1"/>
  <c r="G1442" i="1"/>
  <c r="I1442" i="1" s="1"/>
  <c r="G1444" i="1"/>
  <c r="I1444" i="1" s="1"/>
  <c r="H1446" i="1"/>
  <c r="I1446" i="1" s="1"/>
  <c r="J1447" i="1"/>
  <c r="H1448" i="1"/>
  <c r="I1448" i="1" s="1"/>
  <c r="J1449" i="1"/>
  <c r="H1450" i="1"/>
  <c r="I1450" i="1" s="1"/>
  <c r="J1451" i="1"/>
  <c r="H1452" i="1"/>
  <c r="I1452" i="1" s="1"/>
  <c r="J1455" i="1"/>
  <c r="H1456" i="1"/>
  <c r="I1456" i="1" s="1"/>
  <c r="J1457" i="1"/>
  <c r="H1458" i="1"/>
  <c r="I1458" i="1" s="1"/>
  <c r="J1459" i="1"/>
  <c r="H1460" i="1"/>
  <c r="I1460" i="1" s="1"/>
  <c r="J1462" i="1"/>
  <c r="H1463" i="1"/>
  <c r="I1463" i="1" s="1"/>
  <c r="J1464" i="1"/>
  <c r="H1465" i="1"/>
  <c r="I1465" i="1" s="1"/>
  <c r="J1466" i="1"/>
  <c r="H1467" i="1"/>
  <c r="I1467" i="1" s="1"/>
  <c r="J1468" i="1"/>
  <c r="H1471" i="1"/>
  <c r="I1471" i="1" s="1"/>
  <c r="J1472" i="1"/>
  <c r="H1473" i="1"/>
  <c r="I1473" i="1" s="1"/>
  <c r="J1474" i="1"/>
  <c r="H1476" i="1"/>
  <c r="I1476" i="1" s="1"/>
  <c r="J1477" i="1"/>
  <c r="H1478" i="1"/>
  <c r="I1478" i="1" s="1"/>
  <c r="J1479" i="1"/>
  <c r="G1482" i="1"/>
  <c r="G1486" i="1"/>
  <c r="G1490" i="1"/>
  <c r="G1494" i="1"/>
  <c r="G1498" i="1"/>
  <c r="G1502" i="1"/>
  <c r="G1506" i="1"/>
  <c r="G1510" i="1"/>
  <c r="G1514" i="1"/>
  <c r="G1518" i="1"/>
  <c r="G1522" i="1"/>
  <c r="G1526" i="1"/>
  <c r="G1530" i="1"/>
  <c r="G1534" i="1"/>
  <c r="G1538" i="1"/>
  <c r="G1542" i="1"/>
  <c r="G1546" i="1"/>
  <c r="G1550" i="1"/>
  <c r="G1554" i="1"/>
  <c r="G1558" i="1"/>
  <c r="G1562" i="1"/>
  <c r="G1566" i="1"/>
  <c r="G1570" i="1"/>
  <c r="G1574" i="1"/>
  <c r="G1578" i="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D196" i="4"/>
  <c r="D299" i="4"/>
  <c r="D351" i="4"/>
  <c r="D644" i="4"/>
  <c r="D529" i="4"/>
  <c r="D580" i="4"/>
  <c r="F599" i="4"/>
  <c r="D593" i="4"/>
  <c r="E5" i="7"/>
  <c r="D163" i="4"/>
  <c r="D151" i="4" s="1"/>
  <c r="E644" i="4"/>
  <c r="D638" i="1" s="1"/>
  <c r="D421" i="4"/>
  <c r="E567" i="4"/>
  <c r="G307" i="9"/>
  <c r="E307" i="9" s="1"/>
  <c r="B307" i="9" s="1"/>
  <c r="F177" i="5"/>
  <c r="G315" i="9"/>
  <c r="E315" i="9" s="1"/>
  <c r="E87" i="5"/>
  <c r="D1065" i="1" s="1"/>
  <c r="D118" i="5"/>
  <c r="E176" i="5"/>
  <c r="E238" i="5"/>
  <c r="D245" i="5"/>
  <c r="D237" i="5" s="1"/>
  <c r="E258" i="5"/>
  <c r="D1235" i="1" s="1"/>
  <c r="E143" i="9"/>
  <c r="B143" i="9" s="1"/>
  <c r="D69" i="5"/>
  <c r="F180" i="5"/>
  <c r="F190" i="5"/>
  <c r="D206" i="5"/>
  <c r="D176" i="5" s="1"/>
  <c r="F5" i="6"/>
  <c r="D35" i="6"/>
  <c r="D141" i="6" s="1"/>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9" i="9"/>
  <c r="E189" i="9" s="1"/>
  <c r="B189" i="9" s="1"/>
  <c r="G166" i="9"/>
  <c r="E166" i="9" s="1"/>
  <c r="B166" i="9" s="1"/>
  <c r="H165" i="9"/>
  <c r="G190" i="9"/>
  <c r="E190" i="9" s="1"/>
  <c r="B190" i="9" s="1"/>
  <c r="G165" i="9"/>
  <c r="E165" i="9" s="1"/>
  <c r="B165" i="9" s="1"/>
  <c r="G164" i="9"/>
  <c r="E164" i="9" s="1"/>
  <c r="B164" i="9" s="1"/>
  <c r="G163" i="9"/>
  <c r="E163" i="9" s="1"/>
  <c r="B163" i="9" s="1"/>
  <c r="G162" i="9"/>
  <c r="E162" i="9" s="1"/>
  <c r="B162" i="9" s="1"/>
  <c r="G161" i="9"/>
  <c r="E161" i="9" s="1"/>
  <c r="B161" i="9" s="1"/>
  <c r="I10" i="9"/>
  <c r="E95" i="9"/>
  <c r="B95" i="9" s="1"/>
  <c r="E103" i="9"/>
  <c r="B103" i="9" s="1"/>
  <c r="E111" i="9"/>
  <c r="B111" i="9" s="1"/>
  <c r="B117" i="9"/>
  <c r="E119" i="9"/>
  <c r="B119" i="9" s="1"/>
  <c r="B125" i="9"/>
  <c r="E135" i="9"/>
  <c r="B135" i="9" s="1"/>
  <c r="E289" i="9"/>
  <c r="B289" i="9" s="1"/>
  <c r="D42" i="8"/>
  <c r="G312" i="9" s="1"/>
  <c r="E312" i="9" s="1"/>
  <c r="B93" i="9"/>
  <c r="B101" i="9"/>
  <c r="B109" i="9"/>
  <c r="B133" i="9"/>
  <c r="B141" i="9"/>
  <c r="E309" i="9"/>
  <c r="B309" i="9" s="1"/>
  <c r="E99" i="9"/>
  <c r="B99" i="9" s="1"/>
  <c r="E107" i="9"/>
  <c r="B107" i="9" s="1"/>
  <c r="E115" i="9"/>
  <c r="B115" i="9" s="1"/>
  <c r="B129" i="9"/>
  <c r="E139" i="9"/>
  <c r="B139" i="9" s="1"/>
  <c r="B145" i="9"/>
  <c r="F214" i="9"/>
  <c r="B214" i="9" s="1"/>
  <c r="F222" i="9"/>
  <c r="B222" i="9" s="1"/>
  <c r="B227" i="9"/>
  <c r="F230" i="9"/>
  <c r="B230" i="9" s="1"/>
  <c r="B235" i="9"/>
  <c r="B241" i="9"/>
  <c r="B251" i="9"/>
  <c r="B257" i="9"/>
  <c r="B267" i="9"/>
  <c r="B232" i="9"/>
  <c r="B233" i="9"/>
  <c r="B239" i="9"/>
  <c r="B245" i="9"/>
  <c r="B255" i="9"/>
  <c r="B261" i="9"/>
  <c r="B271" i="9"/>
  <c r="F218" i="9"/>
  <c r="B218" i="9" s="1"/>
  <c r="F226" i="9"/>
  <c r="B226" i="9" s="1"/>
  <c r="B231" i="9"/>
  <c r="F234" i="9"/>
  <c r="B234" i="9" s="1"/>
  <c r="B243" i="9"/>
  <c r="B249" i="9"/>
  <c r="B259" i="9"/>
  <c r="B265" i="9"/>
  <c r="H1576" i="1" l="1"/>
  <c r="G1576" i="1"/>
  <c r="F643" i="4"/>
  <c r="H637" i="1"/>
  <c r="H1223" i="1"/>
  <c r="B192" i="9"/>
  <c r="D1435" i="1"/>
  <c r="I28" i="3"/>
  <c r="H1408" i="1"/>
  <c r="G1408" i="1"/>
  <c r="G1483" i="1"/>
  <c r="G1501" i="1"/>
  <c r="H1501" i="1"/>
  <c r="H19" i="9"/>
  <c r="E19" i="9" s="1"/>
  <c r="B19" i="9" s="1"/>
  <c r="H990" i="1"/>
  <c r="D7" i="5"/>
  <c r="C985" i="1" s="1"/>
  <c r="D985" i="1"/>
  <c r="I20" i="3"/>
  <c r="G990" i="1"/>
  <c r="F12" i="5"/>
  <c r="E6" i="4"/>
  <c r="E407" i="4"/>
  <c r="D402" i="1" s="1"/>
  <c r="H248" i="1"/>
  <c r="G248" i="1"/>
  <c r="E21" i="9"/>
  <c r="B21" i="9" s="1"/>
  <c r="H23" i="3"/>
  <c r="C1214" i="1"/>
  <c r="F176" i="5"/>
  <c r="D175" i="5"/>
  <c r="H22" i="3"/>
  <c r="C1153" i="1"/>
  <c r="B312" i="9"/>
  <c r="F141" i="6"/>
  <c r="H28" i="3"/>
  <c r="C1435" i="1"/>
  <c r="G317" i="9"/>
  <c r="E317" i="9" s="1"/>
  <c r="H17" i="3"/>
  <c r="D289" i="4"/>
  <c r="C147" i="1"/>
  <c r="F213" i="9"/>
  <c r="B213" i="9" s="1"/>
  <c r="F69" i="5"/>
  <c r="D68" i="5"/>
  <c r="C1047" i="1"/>
  <c r="E237" i="5"/>
  <c r="E175" i="5" s="1"/>
  <c r="D1152" i="1" s="1"/>
  <c r="D1215" i="1"/>
  <c r="H1065" i="1"/>
  <c r="G1065" i="1"/>
  <c r="E528" i="4"/>
  <c r="D561" i="1"/>
  <c r="I29" i="3"/>
  <c r="D1436" i="1"/>
  <c r="F580" i="4"/>
  <c r="C574" i="1"/>
  <c r="D298" i="4"/>
  <c r="F299" i="4"/>
  <c r="C294" i="1"/>
  <c r="F82" i="4"/>
  <c r="C78" i="1"/>
  <c r="G310" i="9"/>
  <c r="E310" i="9" s="1"/>
  <c r="B310" i="9" s="1"/>
  <c r="F206" i="5"/>
  <c r="C1183" i="1"/>
  <c r="F7" i="5"/>
  <c r="B315" i="9"/>
  <c r="E314" i="9"/>
  <c r="I10" i="3" s="1"/>
  <c r="F421" i="4"/>
  <c r="D420" i="4"/>
  <c r="C415" i="1"/>
  <c r="F238" i="5"/>
  <c r="D528" i="4"/>
  <c r="F529" i="4"/>
  <c r="C523" i="1"/>
  <c r="F196" i="4"/>
  <c r="C192" i="1"/>
  <c r="K1450" i="9"/>
  <c r="G313" i="9"/>
  <c r="E313" i="9" s="1"/>
  <c r="B313" i="9" s="1"/>
  <c r="I34" i="3"/>
  <c r="C1517" i="1"/>
  <c r="F129" i="6"/>
  <c r="C1423" i="1"/>
  <c r="G1235" i="1"/>
  <c r="H1235" i="1"/>
  <c r="I22" i="3"/>
  <c r="D1153" i="1"/>
  <c r="E68" i="5"/>
  <c r="F593" i="4"/>
  <c r="C587" i="1"/>
  <c r="F644" i="4"/>
  <c r="C638" i="1"/>
  <c r="F50" i="4"/>
  <c r="C46" i="1"/>
  <c r="F35" i="6"/>
  <c r="H25" i="3"/>
  <c r="C1329" i="1"/>
  <c r="F245" i="5"/>
  <c r="C1222" i="1"/>
  <c r="F118" i="5"/>
  <c r="C1096" i="1"/>
  <c r="F163" i="4"/>
  <c r="C159" i="1"/>
  <c r="D350" i="4"/>
  <c r="F351" i="4"/>
  <c r="C346" i="1"/>
  <c r="F106" i="4"/>
  <c r="C102" i="1"/>
  <c r="D6" i="4"/>
  <c r="E151" i="4"/>
  <c r="H20" i="3" l="1"/>
  <c r="D6" i="5"/>
  <c r="D2" i="1"/>
  <c r="I16" i="3"/>
  <c r="E412" i="4"/>
  <c r="D412" i="4"/>
  <c r="F6" i="4"/>
  <c r="H16" i="3"/>
  <c r="D290" i="4"/>
  <c r="C2" i="1"/>
  <c r="I21" i="3"/>
  <c r="D1046" i="1"/>
  <c r="E6" i="5"/>
  <c r="G192" i="1"/>
  <c r="H192" i="1"/>
  <c r="G1222" i="1"/>
  <c r="H1222" i="1"/>
  <c r="H46" i="1"/>
  <c r="G46" i="1"/>
  <c r="G1423" i="1"/>
  <c r="H1423" i="1"/>
  <c r="H523" i="1"/>
  <c r="G523" i="1"/>
  <c r="H415" i="1"/>
  <c r="G415" i="1"/>
  <c r="H574" i="1"/>
  <c r="G574" i="1"/>
  <c r="H561" i="1"/>
  <c r="G561" i="1"/>
  <c r="G1215" i="1"/>
  <c r="H1215" i="1"/>
  <c r="D291" i="4"/>
  <c r="D413" i="4"/>
  <c r="C285" i="1"/>
  <c r="E311" i="9"/>
  <c r="G159" i="1"/>
  <c r="H159" i="1"/>
  <c r="H587" i="1"/>
  <c r="G587" i="1"/>
  <c r="I17" i="3"/>
  <c r="E289" i="4"/>
  <c r="F289" i="4" s="1"/>
  <c r="D147" i="1"/>
  <c r="H147" i="1" s="1"/>
  <c r="H346" i="1"/>
  <c r="G346" i="1"/>
  <c r="D635" i="4"/>
  <c r="F420" i="4"/>
  <c r="C414" i="1"/>
  <c r="H985" i="1"/>
  <c r="G985" i="1"/>
  <c r="G1183" i="1"/>
  <c r="H1183" i="1"/>
  <c r="H294" i="1"/>
  <c r="G294" i="1"/>
  <c r="E636" i="4"/>
  <c r="D630" i="1" s="1"/>
  <c r="D522" i="1"/>
  <c r="E635" i="4"/>
  <c r="D629" i="1" s="1"/>
  <c r="I23" i="3"/>
  <c r="D1214" i="1"/>
  <c r="G1214" i="1" s="1"/>
  <c r="H1153" i="1"/>
  <c r="G1153" i="1"/>
  <c r="E316" i="9"/>
  <c r="B317" i="9"/>
  <c r="H1096" i="1"/>
  <c r="G1096" i="1"/>
  <c r="G1329" i="1"/>
  <c r="H1329" i="1"/>
  <c r="H9" i="3"/>
  <c r="H638" i="1"/>
  <c r="G638" i="1"/>
  <c r="H1517" i="1"/>
  <c r="G1517" i="1"/>
  <c r="H11" i="3"/>
  <c r="D636" i="4"/>
  <c r="F528" i="4"/>
  <c r="C522" i="1"/>
  <c r="G1436" i="1"/>
  <c r="H1436" i="1"/>
  <c r="H1047" i="1"/>
  <c r="G1047" i="1"/>
  <c r="H102" i="1"/>
  <c r="G102" i="1"/>
  <c r="D408" i="4"/>
  <c r="F350" i="4"/>
  <c r="C345" i="1"/>
  <c r="G278" i="9"/>
  <c r="C984" i="1"/>
  <c r="H78" i="1"/>
  <c r="G78" i="1"/>
  <c r="D407" i="4"/>
  <c r="F298" i="4"/>
  <c r="C293" i="1"/>
  <c r="F68" i="5"/>
  <c r="H21" i="3"/>
  <c r="C1046" i="1"/>
  <c r="F151" i="4"/>
  <c r="G1435" i="1"/>
  <c r="H1435" i="1"/>
  <c r="F175" i="5"/>
  <c r="C1152" i="1"/>
  <c r="F237" i="5"/>
  <c r="H1214" i="1" l="1"/>
  <c r="F6" i="5"/>
  <c r="G284" i="9"/>
  <c r="E284" i="9" s="1"/>
  <c r="B284" i="9" s="1"/>
  <c r="E639" i="4"/>
  <c r="D633" i="1" s="1"/>
  <c r="D407" i="1"/>
  <c r="G147" i="1"/>
  <c r="K3" i="9"/>
  <c r="I9" i="3"/>
  <c r="H414" i="1"/>
  <c r="G414" i="1"/>
  <c r="F291" i="4"/>
  <c r="C287" i="1"/>
  <c r="F408" i="4"/>
  <c r="C403" i="1"/>
  <c r="H293" i="1"/>
  <c r="G293" i="1"/>
  <c r="G1046" i="1"/>
  <c r="H1046" i="1"/>
  <c r="H1152" i="1"/>
  <c r="G1152" i="1"/>
  <c r="H522" i="1"/>
  <c r="G522" i="1"/>
  <c r="H345" i="1"/>
  <c r="G345" i="1"/>
  <c r="F407" i="4"/>
  <c r="C402" i="1"/>
  <c r="F636" i="4"/>
  <c r="C630" i="1"/>
  <c r="F635" i="4"/>
  <c r="C629" i="1"/>
  <c r="E413" i="4"/>
  <c r="E291" i="4"/>
  <c r="D287" i="1" s="1"/>
  <c r="D285" i="1"/>
  <c r="G285" i="1" s="1"/>
  <c r="E290" i="4"/>
  <c r="D286" i="1" s="1"/>
  <c r="D640" i="4"/>
  <c r="D415" i="4"/>
  <c r="C408" i="1"/>
  <c r="G2" i="1"/>
  <c r="H2" i="1"/>
  <c r="D639" i="4"/>
  <c r="D414" i="4"/>
  <c r="F412" i="4"/>
  <c r="C407" i="1"/>
  <c r="N3" i="9"/>
  <c r="I11" i="3"/>
  <c r="H278" i="9"/>
  <c r="E278" i="9" s="1"/>
  <c r="D984" i="1"/>
  <c r="H984" i="1" s="1"/>
  <c r="C286" i="1"/>
  <c r="G984" i="1" l="1"/>
  <c r="F290" i="4"/>
  <c r="H285" i="1"/>
  <c r="E277" i="9"/>
  <c r="B278" i="9"/>
  <c r="C410" i="1"/>
  <c r="H630" i="1"/>
  <c r="G630" i="1"/>
  <c r="H8" i="3"/>
  <c r="D642" i="4"/>
  <c r="C634" i="1"/>
  <c r="E640" i="4"/>
  <c r="E415" i="4"/>
  <c r="D410" i="1" s="1"/>
  <c r="D408" i="1"/>
  <c r="H408" i="1" s="1"/>
  <c r="E414" i="4"/>
  <c r="H287" i="1"/>
  <c r="G287" i="1"/>
  <c r="H286" i="1"/>
  <c r="G286" i="1"/>
  <c r="F414" i="4"/>
  <c r="C409" i="1"/>
  <c r="D641" i="4"/>
  <c r="F639" i="4"/>
  <c r="C633" i="1"/>
  <c r="G629" i="1"/>
  <c r="H629" i="1"/>
  <c r="H402" i="1"/>
  <c r="G402" i="1"/>
  <c r="H407" i="1"/>
  <c r="G407" i="1"/>
  <c r="F413" i="4"/>
  <c r="H403" i="1"/>
  <c r="G403" i="1"/>
  <c r="G408" i="1" l="1"/>
  <c r="D645" i="4"/>
  <c r="F641" i="4"/>
  <c r="C635" i="1"/>
  <c r="D646" i="4"/>
  <c r="C636" i="1"/>
  <c r="H410" i="1"/>
  <c r="G410" i="1"/>
  <c r="M3" i="9"/>
  <c r="I8" i="3"/>
  <c r="F415" i="4"/>
  <c r="H633" i="1"/>
  <c r="G633" i="1"/>
  <c r="E642" i="4"/>
  <c r="F642" i="4" s="1"/>
  <c r="D634" i="1"/>
  <c r="H634" i="1" s="1"/>
  <c r="E641" i="4"/>
  <c r="D409" i="1"/>
  <c r="G409" i="1" s="1"/>
  <c r="F640" i="4"/>
  <c r="G634" i="1" l="1"/>
  <c r="H409" i="1"/>
  <c r="E646" i="4"/>
  <c r="D636" i="1"/>
  <c r="H636" i="1" s="1"/>
  <c r="E645" i="4"/>
  <c r="F645" i="4" s="1"/>
  <c r="D635" i="1"/>
  <c r="F646" i="4"/>
  <c r="H19" i="3"/>
  <c r="C640" i="1"/>
  <c r="H18" i="3"/>
  <c r="C639" i="1"/>
  <c r="G636" i="1" l="1"/>
  <c r="I19" i="3"/>
  <c r="D640" i="1"/>
  <c r="G640" i="1" s="1"/>
  <c r="H7" i="3"/>
  <c r="G635" i="1"/>
  <c r="I18" i="3"/>
  <c r="D639" i="1"/>
  <c r="H639" i="1" s="1"/>
  <c r="G276" i="9"/>
  <c r="E276" i="9" s="1"/>
  <c r="B276" i="9" s="1"/>
  <c r="H635" i="1"/>
  <c r="H640" i="1" l="1"/>
  <c r="J3" i="9"/>
  <c r="G639" i="1"/>
  <c r="G274" i="9" l="1"/>
  <c r="M272" i="9"/>
  <c r="L272" i="9"/>
  <c r="H274" i="9"/>
  <c r="G18" i="9"/>
  <c r="H18" i="9"/>
  <c r="K7" i="9"/>
  <c r="J12" i="9"/>
  <c r="J17" i="9"/>
  <c r="J5" i="9"/>
  <c r="L16" i="9"/>
  <c r="J6" i="9"/>
  <c r="I11" i="9"/>
  <c r="H17" i="9"/>
  <c r="K6" i="9"/>
  <c r="J11" i="9"/>
  <c r="I17" i="9"/>
  <c r="J8" i="9"/>
  <c r="I13" i="9"/>
  <c r="I6" i="9"/>
  <c r="K12" i="9"/>
  <c r="G17" i="9"/>
  <c r="I7" i="9"/>
  <c r="K13" i="9"/>
  <c r="J7" i="9"/>
  <c r="I12" i="9"/>
  <c r="L15" i="9"/>
  <c r="I9" i="9"/>
  <c r="G15" i="9"/>
  <c r="K8" i="9"/>
  <c r="J13" i="9"/>
  <c r="K9" i="9"/>
  <c r="I8" i="9"/>
  <c r="M15" i="9"/>
  <c r="I5" i="9"/>
  <c r="K11" i="9"/>
  <c r="H16" i="9"/>
  <c r="J9" i="9"/>
  <c r="H15" i="9"/>
  <c r="K5" i="9"/>
  <c r="J10" i="9"/>
  <c r="M16" i="9"/>
  <c r="K10" i="9"/>
  <c r="G16" i="9"/>
  <c r="F272" i="9" l="1"/>
  <c r="E7" i="9"/>
  <c r="B7" i="9" s="1"/>
  <c r="E17" i="9"/>
  <c r="B17" i="9" s="1"/>
  <c r="F15" i="9"/>
  <c r="E5" i="9"/>
  <c r="B5" i="9" s="1"/>
  <c r="E12" i="9"/>
  <c r="B12" i="9" s="1"/>
  <c r="E10" i="9"/>
  <c r="B10" i="9" s="1"/>
  <c r="E16" i="9"/>
  <c r="E9" i="9"/>
  <c r="B9" i="9" s="1"/>
  <c r="E6" i="9"/>
  <c r="B6" i="9" s="1"/>
  <c r="E13" i="9"/>
  <c r="B13" i="9" s="1"/>
  <c r="F16" i="9"/>
  <c r="F14" i="9" s="1"/>
  <c r="B272" i="9"/>
  <c r="F20" i="9"/>
  <c r="E8" i="9"/>
  <c r="B8" i="9" s="1"/>
  <c r="E15" i="9"/>
  <c r="E11" i="9"/>
  <c r="B11" i="9" s="1"/>
  <c r="E18" i="9"/>
  <c r="B18" i="9" s="1"/>
  <c r="E274" i="9"/>
  <c r="B16" i="9" l="1"/>
  <c r="B274" i="9"/>
  <c r="E20" i="9"/>
  <c r="I7" i="3" s="1"/>
  <c r="E4" i="9"/>
  <c r="E14" i="9"/>
  <c r="B15" i="9"/>
  <c r="F3"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<sst xmlns="http://schemas.openxmlformats.org/spreadsheetml/2006/main" count="4369" uniqueCount="3421">
  <si>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</si>
  <si>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</si>
  <si>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</si>
  <si>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</si>
  <si>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</si>
  <si>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</si>
  <si>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</si>
  <si>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</si>
  <si>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</si>
  <si>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</si>
  <si>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</si>
  <si>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</si>
  <si>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</si>
  <si>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</si>
  <si>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</si>
  <si>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</si>
  <si>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</si>
  <si>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</si>
  <si>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</si>
  <si>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</si>
  <si>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</si>
  <si>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</si>
  <si>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</si>
  <si>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</si>
  <si>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</si>
  <si>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</si>
  <si>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</si>
  <si>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</si>
  <si>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</si>
  <si>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</si>
  <si>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</si>
  <si>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SLAVKA KOLARA KRAVARSKO</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</si>
  <si>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</si>
  <si>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</si>
  <si>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</si>
  <si>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</si>
  <si>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</si>
  <si>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</si>
  <si>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</si>
  <si>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</si>
  <si>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</si>
  <si>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</si>
  <si>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</si>
  <si>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</si>
  <si>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</si>
  <si>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</si>
  <si>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</si>
  <si>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</si>
  <si>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</si>
  <si>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14355 - O.Š. SLAVKA KOLARA KRAVARSKO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</si>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</sst>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983353.51</v>
      </c>
      <c r="D2" s="6">
        <f>'PR-RAS'!E6</f>
        <v>1040755.1099999999</v>
      </c>
      <c r="E2" s="6">
        <v>0</v>
      </c>
      <c r="F2" s="6">
        <v>0</v>
      </c>
      <c r="G2" s="7">
        <f t="shared" ref="G2:G264" si="0">(B2/1000)*(C2*1+D2*2)</f>
        <v>3064.8637299999996</v>
      </c>
      <c r="H2" s="7">
        <f t="shared" ref="H2:H264" si="1">ABS(C2-ROUND(C2,0))+ABS(D2-ROUND(D2,0))</f>
        <v>0.59999999986030161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771396.74999999988</v>
      </c>
      <c r="D46" s="1">
        <f>'PR-RAS'!E50</f>
        <v>912964.83</v>
      </c>
      <c r="E46" s="1">
        <v>0</v>
      </c>
      <c r="F46" s="1">
        <v>0</v>
      </c>
      <c r="G46" s="2">
        <f t="shared" si="0"/>
        <v>116879.68844999999</v>
      </c>
      <c r="H46" s="2">
        <f t="shared" si="1"/>
        <v>0.42000000015832484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132.72</v>
      </c>
      <c r="D55" s="1">
        <f>'PR-RAS'!E59</f>
        <v>1330.32</v>
      </c>
      <c r="E55" s="1">
        <v>0</v>
      </c>
      <c r="F55" s="1">
        <v>0</v>
      </c>
      <c r="G55" s="2">
        <f t="shared" si="0"/>
        <v>150.84143999999998</v>
      </c>
      <c r="H55" s="2">
        <f t="shared" si="1"/>
        <v>0.59999999999993747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132.72</v>
      </c>
      <c r="D56" s="1">
        <f>'PR-RAS'!E60</f>
        <v>1330.32</v>
      </c>
      <c r="E56" s="1">
        <v>0</v>
      </c>
      <c r="F56" s="1">
        <v>0</v>
      </c>
      <c r="G56" s="2">
        <f t="shared" si="0"/>
        <v>153.63479999999998</v>
      </c>
      <c r="H56" s="2">
        <f t="shared" si="1"/>
        <v>0.59999999999993747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771264.02999999991</v>
      </c>
      <c r="D64" s="1">
        <f>'PR-RAS'!E68</f>
        <v>858678.65</v>
      </c>
      <c r="E64" s="1">
        <v>0</v>
      </c>
      <c r="F64" s="1">
        <v>0</v>
      </c>
      <c r="G64" s="2">
        <f t="shared" si="0"/>
        <v>156783.14379</v>
      </c>
      <c r="H64" s="2">
        <f t="shared" si="1"/>
        <v>0.37999999988824129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760444.09</v>
      </c>
      <c r="D65" s="1">
        <f>'PR-RAS'!E69</f>
        <v>846951.26</v>
      </c>
      <c r="E65" s="1">
        <v>0</v>
      </c>
      <c r="F65" s="1">
        <v>0</v>
      </c>
      <c r="G65" s="2">
        <f t="shared" si="0"/>
        <v>157078.18304</v>
      </c>
      <c r="H65" s="2">
        <f t="shared" si="1"/>
        <v>0.34999999997671694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10819.94</v>
      </c>
      <c r="D66" s="1">
        <f>'PR-RAS'!E70</f>
        <v>11727.39</v>
      </c>
      <c r="E66" s="1">
        <v>0</v>
      </c>
      <c r="F66" s="1">
        <v>0</v>
      </c>
      <c r="G66" s="2">
        <f t="shared" si="0"/>
        <v>2227.8568</v>
      </c>
      <c r="H66" s="2">
        <f t="shared" si="1"/>
        <v>0.44999999999890861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52955.86</v>
      </c>
      <c r="E70" s="1">
        <v>0</v>
      </c>
      <c r="F70" s="1">
        <v>0</v>
      </c>
      <c r="G70" s="2">
        <f t="shared" si="0"/>
        <v>7307.9086800000005</v>
      </c>
      <c r="H70" s="2">
        <f t="shared" si="1"/>
        <v>0.13999999999941792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52955.86</v>
      </c>
      <c r="E71" s="1">
        <v>0</v>
      </c>
      <c r="F71" s="1">
        <v>0</v>
      </c>
      <c r="G71" s="2">
        <f t="shared" si="0"/>
        <v>7413.8204000000005</v>
      </c>
      <c r="H71" s="2">
        <f t="shared" si="1"/>
        <v>0.13999999999941792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0.06</v>
      </c>
      <c r="D78" s="1">
        <f>'PR-RAS'!E82</f>
        <v>1.32</v>
      </c>
      <c r="E78" s="1">
        <v>0</v>
      </c>
      <c r="F78" s="1">
        <v>0</v>
      </c>
      <c r="G78" s="2">
        <f t="shared" si="0"/>
        <v>0.2079</v>
      </c>
      <c r="H78" s="2">
        <f t="shared" si="1"/>
        <v>0.38000000000000006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0.06</v>
      </c>
      <c r="D79" s="1">
        <f>'PR-RAS'!E83</f>
        <v>1.32</v>
      </c>
      <c r="E79" s="1">
        <v>0</v>
      </c>
      <c r="F79" s="1">
        <v>0</v>
      </c>
      <c r="G79" s="2">
        <f t="shared" si="0"/>
        <v>0.21060000000000001</v>
      </c>
      <c r="H79" s="2">
        <f t="shared" si="1"/>
        <v>0.38000000000000006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1.32</v>
      </c>
      <c r="E81" s="1">
        <v>0</v>
      </c>
      <c r="F81" s="1">
        <v>0</v>
      </c>
      <c r="G81" s="2">
        <f t="shared" si="0"/>
        <v>0.21600000000000003</v>
      </c>
      <c r="H81" s="2">
        <f t="shared" si="1"/>
        <v>0.38000000000000006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5575.81</v>
      </c>
      <c r="D102" s="1">
        <f>'PR-RAS'!E106</f>
        <v>2608.7199999999998</v>
      </c>
      <c r="E102" s="1">
        <v>0</v>
      </c>
      <c r="F102" s="1">
        <v>0</v>
      </c>
      <c r="G102" s="2">
        <f t="shared" si="0"/>
        <v>1090.11825</v>
      </c>
      <c r="H102" s="2">
        <f t="shared" si="1"/>
        <v>0.46999999999979991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5575.81</v>
      </c>
      <c r="D108" s="1">
        <f>'PR-RAS'!E112</f>
        <v>2608.7199999999998</v>
      </c>
      <c r="E108" s="1">
        <v>0</v>
      </c>
      <c r="F108" s="1">
        <v>0</v>
      </c>
      <c r="G108" s="2">
        <f t="shared" si="0"/>
        <v>1154.8777499999999</v>
      </c>
      <c r="H108" s="2">
        <f t="shared" si="1"/>
        <v>0.46999999999979991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5575.81</v>
      </c>
      <c r="D113" s="1">
        <f>'PR-RAS'!E117</f>
        <v>2608.7199999999998</v>
      </c>
      <c r="E113" s="1">
        <v>0</v>
      </c>
      <c r="F113" s="1">
        <v>0</v>
      </c>
      <c r="G113" s="2">
        <f t="shared" si="0"/>
        <v>1208.8440000000001</v>
      </c>
      <c r="H113" s="2">
        <f t="shared" si="1"/>
        <v>0.46999999999979991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3811.8</v>
      </c>
      <c r="D120" s="1">
        <f>'PR-RAS'!E124</f>
        <v>3805.22</v>
      </c>
      <c r="E120" s="1">
        <v>0</v>
      </c>
      <c r="F120" s="1">
        <v>0</v>
      </c>
      <c r="G120" s="2">
        <f t="shared" si="0"/>
        <v>1359.2465599999998</v>
      </c>
      <c r="H120" s="2">
        <f t="shared" si="1"/>
        <v>0.41999999999961801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3413.63</v>
      </c>
      <c r="D121" s="1">
        <f>'PR-RAS'!E125</f>
        <v>3805.22</v>
      </c>
      <c r="E121" s="1">
        <v>0</v>
      </c>
      <c r="F121" s="1">
        <v>0</v>
      </c>
      <c r="G121" s="2">
        <f t="shared" si="0"/>
        <v>1322.8883999999998</v>
      </c>
      <c r="H121" s="2">
        <f t="shared" si="1"/>
        <v>0.58999999999969077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156.61000000000001</v>
      </c>
      <c r="D122" s="1">
        <f>'PR-RAS'!E126</f>
        <v>120.1</v>
      </c>
      <c r="E122" s="1">
        <v>0</v>
      </c>
      <c r="F122" s="1">
        <v>0</v>
      </c>
      <c r="G122" s="2">
        <f t="shared" si="0"/>
        <v>48.014009999999999</v>
      </c>
      <c r="H122" s="2">
        <f t="shared" si="1"/>
        <v>0.48999999999998067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3257.02</v>
      </c>
      <c r="D123" s="1">
        <f>'PR-RAS'!E127</f>
        <v>3685.12</v>
      </c>
      <c r="E123" s="1">
        <v>0</v>
      </c>
      <c r="F123" s="1">
        <v>0</v>
      </c>
      <c r="G123" s="2">
        <f t="shared" si="0"/>
        <v>1296.5257200000001</v>
      </c>
      <c r="H123" s="2">
        <f t="shared" si="1"/>
        <v>0.13999999999987267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398.17</v>
      </c>
      <c r="D124" s="1">
        <f>'PR-RAS'!E128</f>
        <v>0</v>
      </c>
      <c r="E124" s="1">
        <v>0</v>
      </c>
      <c r="F124" s="1">
        <v>0</v>
      </c>
      <c r="G124" s="2">
        <f t="shared" si="0"/>
        <v>48.974910000000001</v>
      </c>
      <c r="H124" s="2">
        <f t="shared" si="1"/>
        <v>0.17000000000001592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398.17</v>
      </c>
      <c r="D125" s="1">
        <f>'PR-RAS'!E129</f>
        <v>0</v>
      </c>
      <c r="E125" s="1">
        <v>0</v>
      </c>
      <c r="F125" s="1">
        <v>0</v>
      </c>
      <c r="G125" s="2">
        <f t="shared" si="0"/>
        <v>49.373080000000002</v>
      </c>
      <c r="H125" s="2">
        <f t="shared" si="1"/>
        <v>0.17000000000001592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202502.72999999998</v>
      </c>
      <c r="D129" s="1">
        <f>'PR-RAS'!E133</f>
        <v>121375.01999999999</v>
      </c>
      <c r="E129" s="1">
        <v>0</v>
      </c>
      <c r="F129" s="1">
        <v>0</v>
      </c>
      <c r="G129" s="2">
        <f t="shared" si="0"/>
        <v>56992.354559999992</v>
      </c>
      <c r="H129" s="2">
        <f t="shared" si="1"/>
        <v>0.29000000000814907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202502.72999999998</v>
      </c>
      <c r="D130" s="1">
        <f>'PR-RAS'!E134</f>
        <v>121375.01999999999</v>
      </c>
      <c r="E130" s="1">
        <v>0</v>
      </c>
      <c r="F130" s="1">
        <v>0</v>
      </c>
      <c r="G130" s="2">
        <f t="shared" si="0"/>
        <v>57437.607329999999</v>
      </c>
      <c r="H130" s="2">
        <f t="shared" si="1"/>
        <v>0.29000000000814907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190934.15</v>
      </c>
      <c r="D131" s="1">
        <f>'PR-RAS'!E135</f>
        <v>121136.12</v>
      </c>
      <c r="E131" s="1">
        <v>0</v>
      </c>
      <c r="F131" s="1">
        <v>0</v>
      </c>
      <c r="G131" s="2">
        <f t="shared" si="0"/>
        <v>56316.830700000006</v>
      </c>
      <c r="H131" s="2">
        <f t="shared" si="1"/>
        <v>0.26999999998952262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11568.58</v>
      </c>
      <c r="D132" s="1">
        <f>'PR-RAS'!E136</f>
        <v>238.9</v>
      </c>
      <c r="E132" s="1">
        <v>0</v>
      </c>
      <c r="F132" s="1">
        <v>0</v>
      </c>
      <c r="G132" s="2">
        <f t="shared" si="0"/>
        <v>1578.0757799999999</v>
      </c>
      <c r="H132" s="2">
        <f t="shared" si="1"/>
        <v>0.52000000000006708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66.36</v>
      </c>
      <c r="D135" s="1">
        <f>'PR-RAS'!E139</f>
        <v>0</v>
      </c>
      <c r="E135" s="1">
        <v>0</v>
      </c>
      <c r="F135" s="1">
        <v>0</v>
      </c>
      <c r="G135" s="2">
        <f t="shared" si="0"/>
        <v>8.892240000000001</v>
      </c>
      <c r="H135" s="2">
        <f t="shared" si="1"/>
        <v>0.35999999999999943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66.36</v>
      </c>
      <c r="D146" s="1">
        <f>'PR-RAS'!E150</f>
        <v>0</v>
      </c>
      <c r="E146" s="1">
        <v>0</v>
      </c>
      <c r="F146" s="1">
        <v>0</v>
      </c>
      <c r="G146" s="2">
        <f t="shared" si="0"/>
        <v>9.6221999999999994</v>
      </c>
      <c r="H146" s="2">
        <f t="shared" si="1"/>
        <v>0.35999999999999943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940698.49</v>
      </c>
      <c r="D147" s="1">
        <f>'PR-RAS'!E151</f>
        <v>1011173.72</v>
      </c>
      <c r="E147" s="1">
        <v>0</v>
      </c>
      <c r="F147" s="1">
        <v>0</v>
      </c>
      <c r="G147" s="2">
        <f t="shared" si="0"/>
        <v>432604.7057799999</v>
      </c>
      <c r="H147" s="2">
        <f t="shared" si="1"/>
        <v>0.77000000001862645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701685.47</v>
      </c>
      <c r="D148" s="1">
        <f>'PR-RAS'!E152</f>
        <v>811160.07</v>
      </c>
      <c r="E148" s="1">
        <v>0</v>
      </c>
      <c r="F148" s="1">
        <v>0</v>
      </c>
      <c r="G148" s="2">
        <f t="shared" si="0"/>
        <v>341628.82466999994</v>
      </c>
      <c r="H148" s="2">
        <f t="shared" si="1"/>
        <v>0.53999999992083758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578621.14</v>
      </c>
      <c r="D149" s="1">
        <f>'PR-RAS'!E153</f>
        <v>664940.64</v>
      </c>
      <c r="E149" s="1">
        <v>0</v>
      </c>
      <c r="F149" s="1">
        <v>0</v>
      </c>
      <c r="G149" s="2">
        <f t="shared" si="0"/>
        <v>282458.35816</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578621.14</v>
      </c>
      <c r="D150" s="1">
        <f>'PR-RAS'!E154</f>
        <v>664940.64</v>
      </c>
      <c r="E150" s="1">
        <v>0</v>
      </c>
      <c r="F150" s="1">
        <v>0</v>
      </c>
      <c r="G150" s="2">
        <f t="shared" si="0"/>
        <v>284366.86057999998</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27263.74</v>
      </c>
      <c r="D154" s="1">
        <f>'PR-RAS'!E158</f>
        <v>35885.82</v>
      </c>
      <c r="E154" s="1">
        <v>0</v>
      </c>
      <c r="F154" s="1">
        <v>0</v>
      </c>
      <c r="G154" s="2">
        <f t="shared" si="0"/>
        <v>15152.413140000001</v>
      </c>
      <c r="H154" s="2">
        <f t="shared" si="1"/>
        <v>0.43999999999869033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95800.59</v>
      </c>
      <c r="D155" s="1">
        <f>'PR-RAS'!E159</f>
        <v>110333.61</v>
      </c>
      <c r="E155" s="1">
        <v>0</v>
      </c>
      <c r="F155" s="1">
        <v>0</v>
      </c>
      <c r="G155" s="2">
        <f t="shared" si="0"/>
        <v>48736.042739999997</v>
      </c>
      <c r="H155" s="2">
        <f t="shared" si="1"/>
        <v>0.80000000000291038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95800.59</v>
      </c>
      <c r="D157" s="1">
        <f>'PR-RAS'!E161</f>
        <v>110333.61</v>
      </c>
      <c r="E157" s="1">
        <v>0</v>
      </c>
      <c r="F157" s="1">
        <v>0</v>
      </c>
      <c r="G157" s="2">
        <f t="shared" si="0"/>
        <v>49368.978360000001</v>
      </c>
      <c r="H157" s="2">
        <f t="shared" si="1"/>
        <v>0.80000000000291038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236110.06000000003</v>
      </c>
      <c r="D159" s="1">
        <f>'PR-RAS'!E163</f>
        <v>196748.87</v>
      </c>
      <c r="E159" s="1">
        <v>0</v>
      </c>
      <c r="F159" s="1">
        <v>0</v>
      </c>
      <c r="G159" s="2">
        <f t="shared" si="0"/>
        <v>99478.032400000011</v>
      </c>
      <c r="H159" s="2">
        <f t="shared" si="1"/>
        <v>0.19000000003143214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42601.59</v>
      </c>
      <c r="D160" s="1">
        <f>'PR-RAS'!E164</f>
        <v>52020.460000000006</v>
      </c>
      <c r="E160" s="1">
        <v>0</v>
      </c>
      <c r="F160" s="1">
        <v>0</v>
      </c>
      <c r="G160" s="2">
        <f t="shared" si="0"/>
        <v>23316.159090000001</v>
      </c>
      <c r="H160" s="2">
        <f t="shared" si="1"/>
        <v>0.8700000000098953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3479.43</v>
      </c>
      <c r="D161" s="1">
        <f>'PR-RAS'!E165</f>
        <v>3856.78</v>
      </c>
      <c r="E161" s="1">
        <v>0</v>
      </c>
      <c r="F161" s="1">
        <v>0</v>
      </c>
      <c r="G161" s="2">
        <f t="shared" si="0"/>
        <v>1790.8784000000001</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38364.85</v>
      </c>
      <c r="D162" s="1">
        <f>'PR-RAS'!E166</f>
        <v>39783.480000000003</v>
      </c>
      <c r="E162" s="1">
        <v>0</v>
      </c>
      <c r="F162" s="1">
        <v>0</v>
      </c>
      <c r="G162" s="2">
        <f t="shared" si="0"/>
        <v>18987.021410000001</v>
      </c>
      <c r="H162" s="2">
        <f t="shared" si="1"/>
        <v>0.63000000000465661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597.25</v>
      </c>
      <c r="D163" s="1">
        <f>'PR-RAS'!E167</f>
        <v>8032.4</v>
      </c>
      <c r="E163" s="1">
        <v>0</v>
      </c>
      <c r="F163" s="1">
        <v>0</v>
      </c>
      <c r="G163" s="2">
        <f t="shared" si="0"/>
        <v>2699.2521000000002</v>
      </c>
      <c r="H163" s="2">
        <f t="shared" si="1"/>
        <v>0.6499999999996362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160.06</v>
      </c>
      <c r="D164" s="1">
        <f>'PR-RAS'!E168</f>
        <v>347.8</v>
      </c>
      <c r="E164" s="1">
        <v>0</v>
      </c>
      <c r="F164" s="1">
        <v>0</v>
      </c>
      <c r="G164" s="2">
        <f t="shared" si="0"/>
        <v>139.47258000000002</v>
      </c>
      <c r="H164" s="2">
        <f t="shared" si="1"/>
        <v>0.25999999999999091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99580.290000000008</v>
      </c>
      <c r="D165" s="1">
        <f>'PR-RAS'!E169</f>
        <v>92869.170000000013</v>
      </c>
      <c r="E165" s="1">
        <v>0</v>
      </c>
      <c r="F165" s="1">
        <v>0</v>
      </c>
      <c r="G165" s="2">
        <f t="shared" si="0"/>
        <v>46792.255320000004</v>
      </c>
      <c r="H165" s="2">
        <f t="shared" si="1"/>
        <v>0.46000000002095476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7263.57</v>
      </c>
      <c r="D166" s="1">
        <f>'PR-RAS'!E170</f>
        <v>8533.67</v>
      </c>
      <c r="E166" s="1">
        <v>0</v>
      </c>
      <c r="F166" s="1">
        <v>0</v>
      </c>
      <c r="G166" s="2">
        <f t="shared" si="0"/>
        <v>4014.6001500000002</v>
      </c>
      <c r="H166" s="2">
        <f t="shared" si="1"/>
        <v>0.76000000000021828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25492.68</v>
      </c>
      <c r="D167" s="1">
        <f>'PR-RAS'!E171</f>
        <v>37183.980000000003</v>
      </c>
      <c r="E167" s="1">
        <v>0</v>
      </c>
      <c r="F167" s="1">
        <v>0</v>
      </c>
      <c r="G167" s="2">
        <f t="shared" si="0"/>
        <v>16576.866240000003</v>
      </c>
      <c r="H167" s="2">
        <f t="shared" si="1"/>
        <v>0.33999999999650754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58940.6</v>
      </c>
      <c r="D168" s="1">
        <f>'PR-RAS'!E172</f>
        <v>42018.8</v>
      </c>
      <c r="E168" s="1">
        <v>0</v>
      </c>
      <c r="F168" s="1">
        <v>0</v>
      </c>
      <c r="G168" s="2">
        <f t="shared" si="0"/>
        <v>23877.359400000005</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5767.62</v>
      </c>
      <c r="D169" s="1">
        <f>'PR-RAS'!E173</f>
        <v>4256.8599999999997</v>
      </c>
      <c r="E169" s="1">
        <v>0</v>
      </c>
      <c r="F169" s="1">
        <v>0</v>
      </c>
      <c r="G169" s="2">
        <f t="shared" si="0"/>
        <v>2399.26512</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1755.91</v>
      </c>
      <c r="D170" s="1">
        <f>'PR-RAS'!E174</f>
        <v>339.13</v>
      </c>
      <c r="E170" s="1">
        <v>0</v>
      </c>
      <c r="F170" s="1">
        <v>0</v>
      </c>
      <c r="G170" s="2">
        <f t="shared" si="0"/>
        <v>411.37473000000006</v>
      </c>
      <c r="H170" s="2">
        <f t="shared" si="1"/>
        <v>0.2199999999999136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359.91</v>
      </c>
      <c r="D172" s="1">
        <f>'PR-RAS'!E176</f>
        <v>536.73</v>
      </c>
      <c r="E172" s="1">
        <v>0</v>
      </c>
      <c r="F172" s="1">
        <v>0</v>
      </c>
      <c r="G172" s="2">
        <f t="shared" si="0"/>
        <v>245.10627000000005</v>
      </c>
      <c r="H172" s="2">
        <f t="shared" si="1"/>
        <v>0.3599999999999568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90720.21</v>
      </c>
      <c r="D173" s="1">
        <f>'PR-RAS'!E177</f>
        <v>45681.939999999995</v>
      </c>
      <c r="E173" s="1">
        <v>0</v>
      </c>
      <c r="F173" s="1">
        <v>0</v>
      </c>
      <c r="G173" s="2">
        <f t="shared" si="0"/>
        <v>31318.463479999999</v>
      </c>
      <c r="H173" s="2">
        <f t="shared" si="1"/>
        <v>0.27000000001135049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1967.73</v>
      </c>
      <c r="D174" s="1">
        <f>'PR-RAS'!E178</f>
        <v>2142.73</v>
      </c>
      <c r="E174" s="1">
        <v>0</v>
      </c>
      <c r="F174" s="1">
        <v>0</v>
      </c>
      <c r="G174" s="2">
        <f t="shared" si="0"/>
        <v>1081.80187</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72926.75</v>
      </c>
      <c r="D175" s="1">
        <f>'PR-RAS'!E179</f>
        <v>31676.84</v>
      </c>
      <c r="E175" s="1">
        <v>0</v>
      </c>
      <c r="F175" s="1">
        <v>0</v>
      </c>
      <c r="G175" s="2">
        <f t="shared" si="0"/>
        <v>23712.794819999996</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769.35</v>
      </c>
      <c r="E176" s="1">
        <v>0</v>
      </c>
      <c r="F176" s="1">
        <v>0</v>
      </c>
      <c r="G176" s="2">
        <f t="shared" si="0"/>
        <v>269.27249999999998</v>
      </c>
      <c r="H176" s="2">
        <f t="shared" si="1"/>
        <v>0.35000000000002274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5133.96</v>
      </c>
      <c r="D177" s="1">
        <f>'PR-RAS'!E181</f>
        <v>6128.32</v>
      </c>
      <c r="E177" s="1">
        <v>0</v>
      </c>
      <c r="F177" s="1">
        <v>0</v>
      </c>
      <c r="G177" s="2">
        <f t="shared" si="0"/>
        <v>3060.7455999999997</v>
      </c>
      <c r="H177" s="2">
        <f t="shared" si="1"/>
        <v>0.35999999999967258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6922.92</v>
      </c>
      <c r="D179" s="1">
        <f>'PR-RAS'!E183</f>
        <v>1916.86</v>
      </c>
      <c r="E179" s="1">
        <v>0</v>
      </c>
      <c r="F179" s="1">
        <v>0</v>
      </c>
      <c r="G179" s="2">
        <f t="shared" si="0"/>
        <v>1914.6819199999998</v>
      </c>
      <c r="H179" s="2">
        <f t="shared" si="1"/>
        <v>0.22000000000002728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701.77</v>
      </c>
      <c r="D180" s="1">
        <f>'PR-RAS'!E184</f>
        <v>755.31</v>
      </c>
      <c r="E180" s="1">
        <v>0</v>
      </c>
      <c r="F180" s="1">
        <v>0</v>
      </c>
      <c r="G180" s="2">
        <f t="shared" si="0"/>
        <v>396.01780999999994</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1768.27</v>
      </c>
      <c r="D181" s="1">
        <f>'PR-RAS'!E185</f>
        <v>1831.18</v>
      </c>
      <c r="E181" s="1">
        <v>0</v>
      </c>
      <c r="F181" s="1">
        <v>0</v>
      </c>
      <c r="G181" s="2">
        <f t="shared" si="0"/>
        <v>977.51339999999993</v>
      </c>
      <c r="H181" s="2">
        <f t="shared" si="1"/>
        <v>0.45000000000004547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1298.81</v>
      </c>
      <c r="D182" s="1">
        <f>'PR-RAS'!E186</f>
        <v>461.35</v>
      </c>
      <c r="E182" s="1">
        <v>0</v>
      </c>
      <c r="F182" s="1">
        <v>0</v>
      </c>
      <c r="G182" s="2">
        <f t="shared" si="0"/>
        <v>402.09331000000003</v>
      </c>
      <c r="H182" s="2">
        <f t="shared" si="1"/>
        <v>0.54000000000007731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3207.97</v>
      </c>
      <c r="D184" s="1">
        <f>'PR-RAS'!E188</f>
        <v>6177.3</v>
      </c>
      <c r="E184" s="1">
        <v>0</v>
      </c>
      <c r="F184" s="1">
        <v>0</v>
      </c>
      <c r="G184" s="2">
        <f t="shared" si="0"/>
        <v>2847.9503099999997</v>
      </c>
      <c r="H184" s="2">
        <f t="shared" si="1"/>
        <v>0.33000000000038199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1113.3499999999999</v>
      </c>
      <c r="E186" s="1">
        <v>0</v>
      </c>
      <c r="F186" s="1">
        <v>0</v>
      </c>
      <c r="G186" s="2">
        <f t="shared" si="0"/>
        <v>411.93949999999995</v>
      </c>
      <c r="H186" s="2">
        <f t="shared" si="1"/>
        <v>0.34999999999990905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337.37</v>
      </c>
      <c r="D187" s="1">
        <f>'PR-RAS'!E191</f>
        <v>2015.42</v>
      </c>
      <c r="E187" s="1">
        <v>0</v>
      </c>
      <c r="F187" s="1">
        <v>0</v>
      </c>
      <c r="G187" s="2">
        <f t="shared" si="0"/>
        <v>812.48706000000004</v>
      </c>
      <c r="H187" s="2">
        <f t="shared" si="1"/>
        <v>0.79000000000007731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357.02</v>
      </c>
      <c r="D188" s="1">
        <f>'PR-RAS'!E192</f>
        <v>176.36</v>
      </c>
      <c r="E188" s="1">
        <v>0</v>
      </c>
      <c r="F188" s="1">
        <v>0</v>
      </c>
      <c r="G188" s="2">
        <f t="shared" si="0"/>
        <v>132.72138000000001</v>
      </c>
      <c r="H188" s="2">
        <f t="shared" si="1"/>
        <v>0.37999999999999545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1640.79</v>
      </c>
      <c r="D189" s="1">
        <f>'PR-RAS'!E193</f>
        <v>1664.43</v>
      </c>
      <c r="E189" s="1">
        <v>0</v>
      </c>
      <c r="F189" s="1">
        <v>0</v>
      </c>
      <c r="G189" s="2">
        <f t="shared" si="0"/>
        <v>934.29419999999993</v>
      </c>
      <c r="H189" s="2">
        <f t="shared" si="1"/>
        <v>0.64000000000010004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872.79</v>
      </c>
      <c r="D191" s="1">
        <f>'PR-RAS'!E195</f>
        <v>1207.74</v>
      </c>
      <c r="E191" s="1">
        <v>0</v>
      </c>
      <c r="F191" s="1">
        <v>0</v>
      </c>
      <c r="G191" s="2">
        <f t="shared" si="0"/>
        <v>624.7713</v>
      </c>
      <c r="H191" s="2">
        <f t="shared" si="1"/>
        <v>0.47000000000002728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888.58</v>
      </c>
      <c r="D192" s="1">
        <f>'PR-RAS'!E196</f>
        <v>971.95</v>
      </c>
      <c r="E192" s="1">
        <v>0</v>
      </c>
      <c r="F192" s="1">
        <v>0</v>
      </c>
      <c r="G192" s="2">
        <f t="shared" si="0"/>
        <v>541.00368000000003</v>
      </c>
      <c r="H192" s="2">
        <f t="shared" si="1"/>
        <v>0.4699999999999136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888.58</v>
      </c>
      <c r="D206" s="1">
        <f>'PR-RAS'!E210</f>
        <v>971.95</v>
      </c>
      <c r="E206" s="1">
        <v>0</v>
      </c>
      <c r="F206" s="1">
        <v>0</v>
      </c>
      <c r="G206" s="2">
        <f t="shared" si="0"/>
        <v>580.65839999999992</v>
      </c>
      <c r="H206" s="2">
        <f t="shared" si="1"/>
        <v>0.4699999999999136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888.58</v>
      </c>
      <c r="D207" s="1">
        <f>'PR-RAS'!E211</f>
        <v>971.95</v>
      </c>
      <c r="E207" s="1">
        <v>0</v>
      </c>
      <c r="F207" s="1">
        <v>0</v>
      </c>
      <c r="G207" s="2">
        <f t="shared" si="0"/>
        <v>583.49087999999995</v>
      </c>
      <c r="H207" s="2">
        <f t="shared" si="1"/>
        <v>0.4699999999999136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2014.38</v>
      </c>
      <c r="D248" s="1">
        <f>'PR-RAS'!E252</f>
        <v>1895.18</v>
      </c>
      <c r="E248" s="1">
        <v>0</v>
      </c>
      <c r="F248" s="1">
        <v>0</v>
      </c>
      <c r="G248" s="2">
        <f t="shared" si="0"/>
        <v>1433.7707799999998</v>
      </c>
      <c r="H248" s="2">
        <f t="shared" si="1"/>
        <v>0.5600000000001728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2014.38</v>
      </c>
      <c r="D255" s="1">
        <f>'PR-RAS'!E259</f>
        <v>1895.18</v>
      </c>
      <c r="E255" s="1">
        <v>0</v>
      </c>
      <c r="F255" s="1">
        <v>0</v>
      </c>
      <c r="G255" s="2">
        <f t="shared" si="0"/>
        <v>1474.4039599999999</v>
      </c>
      <c r="H255" s="2">
        <f t="shared" si="1"/>
        <v>0.5600000000001728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2014.38</v>
      </c>
      <c r="D257" s="1">
        <f>'PR-RAS'!E261</f>
        <v>1895.18</v>
      </c>
      <c r="E257" s="1">
        <v>0</v>
      </c>
      <c r="F257" s="1">
        <v>0</v>
      </c>
      <c r="G257" s="2">
        <f t="shared" si="0"/>
        <v>1486.0134399999999</v>
      </c>
      <c r="H257" s="2">
        <f t="shared" si="1"/>
        <v>0.5600000000001728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397.65</v>
      </c>
      <c r="E259" s="1">
        <v>0</v>
      </c>
      <c r="F259" s="1">
        <v>0</v>
      </c>
      <c r="G259" s="2">
        <f t="shared" si="0"/>
        <v>205.1874</v>
      </c>
      <c r="H259" s="2">
        <f t="shared" si="1"/>
        <v>0.35000000000002274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397.65</v>
      </c>
      <c r="E260" s="1">
        <v>0</v>
      </c>
      <c r="F260" s="1">
        <v>0</v>
      </c>
      <c r="G260" s="2">
        <f t="shared" si="0"/>
        <v>205.98269999999999</v>
      </c>
      <c r="H260" s="2">
        <f t="shared" si="1"/>
        <v>0.35000000000002274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397.65</v>
      </c>
      <c r="E262" s="1">
        <v>0</v>
      </c>
      <c r="F262" s="1">
        <v>0</v>
      </c>
      <c r="G262" s="2">
        <f t="shared" si="0"/>
        <v>207.57329999999999</v>
      </c>
      <c r="H262" s="2">
        <f t="shared" si="1"/>
        <v>0.35000000000002274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940698.49</v>
      </c>
      <c r="D285" s="1">
        <f>'PR-RAS'!E289</f>
        <v>1011173.72</v>
      </c>
      <c r="E285" s="1">
        <v>0</v>
      </c>
      <c r="F285" s="1">
        <v>0</v>
      </c>
      <c r="G285" s="2">
        <f t="shared" si="8"/>
        <v>841505.04411999986</v>
      </c>
      <c r="H285" s="2">
        <f t="shared" si="9"/>
        <v>0.77000000001862645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42655.020000000019</v>
      </c>
      <c r="D286" s="1">
        <f>'PR-RAS'!E290</f>
        <v>29581.389999999898</v>
      </c>
      <c r="E286" s="1">
        <v>0</v>
      </c>
      <c r="F286" s="1">
        <v>0</v>
      </c>
      <c r="G286" s="2">
        <f t="shared" si="8"/>
        <v>29018.072999999946</v>
      </c>
      <c r="H286" s="2">
        <f t="shared" si="9"/>
        <v>0.40999999991618097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10780.66</v>
      </c>
      <c r="D288" s="1">
        <f>'PR-RAS'!E292</f>
        <v>41800.730000000003</v>
      </c>
      <c r="E288" s="1">
        <v>0</v>
      </c>
      <c r="F288" s="1">
        <v>0</v>
      </c>
      <c r="G288" s="2">
        <f t="shared" si="8"/>
        <v>27087.668440000001</v>
      </c>
      <c r="H288" s="2">
        <f t="shared" si="9"/>
        <v>0.6099999999969441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336</v>
      </c>
      <c r="E290" s="1">
        <v>0</v>
      </c>
      <c r="F290" s="1">
        <v>0</v>
      </c>
      <c r="G290" s="2">
        <f t="shared" si="8"/>
        <v>194.208</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336</v>
      </c>
      <c r="E291" s="1">
        <v>0</v>
      </c>
      <c r="F291" s="1">
        <v>0</v>
      </c>
      <c r="G291" s="2">
        <f t="shared" si="8"/>
        <v>194.88</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43423.38</v>
      </c>
      <c r="D345" s="1">
        <f>'PR-RAS'!E350</f>
        <v>16214.130000000001</v>
      </c>
      <c r="E345" s="1">
        <v>0</v>
      </c>
      <c r="F345" s="1">
        <v>0</v>
      </c>
      <c r="G345" s="2">
        <f t="shared" si="8"/>
        <v>26092.964159999996</v>
      </c>
      <c r="H345" s="2">
        <f t="shared" si="9"/>
        <v>0.50999999999839929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24148.71</v>
      </c>
      <c r="D358" s="1">
        <f>'PR-RAS'!E363</f>
        <v>16214.130000000001</v>
      </c>
      <c r="E358" s="1">
        <v>0</v>
      </c>
      <c r="F358" s="1">
        <v>0</v>
      </c>
      <c r="G358" s="2">
        <f t="shared" si="8"/>
        <v>20197.978289999999</v>
      </c>
      <c r="H358" s="2">
        <f t="shared" si="9"/>
        <v>0.42000000000189175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12616.410000000002</v>
      </c>
      <c r="D364" s="1">
        <f>'PR-RAS'!E369</f>
        <v>1062.8599999999999</v>
      </c>
      <c r="E364" s="1">
        <v>0</v>
      </c>
      <c r="F364" s="1">
        <v>0</v>
      </c>
      <c r="G364" s="2">
        <f t="shared" si="8"/>
        <v>5351.3931899999998</v>
      </c>
      <c r="H364" s="2">
        <f t="shared" si="9"/>
        <v>0.55000000000177351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4786.58</v>
      </c>
      <c r="D365" s="1">
        <f>'PR-RAS'!E370</f>
        <v>1062.8599999999999</v>
      </c>
      <c r="E365" s="1">
        <v>0</v>
      </c>
      <c r="F365" s="1">
        <v>0</v>
      </c>
      <c r="G365" s="2">
        <f t="shared" si="8"/>
        <v>2516.0771999999997</v>
      </c>
      <c r="H365" s="2">
        <f t="shared" si="9"/>
        <v>0.5600000000001728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5836.39</v>
      </c>
      <c r="D367" s="1">
        <f>'PR-RAS'!E372</f>
        <v>0</v>
      </c>
      <c r="E367" s="1">
        <v>0</v>
      </c>
      <c r="F367" s="1">
        <v>0</v>
      </c>
      <c r="G367" s="2">
        <f t="shared" si="8"/>
        <v>2136.1187399999999</v>
      </c>
      <c r="H367" s="2">
        <f t="shared" si="9"/>
        <v>0.39000000000032742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1993.44</v>
      </c>
      <c r="D371" s="1">
        <f>'PR-RAS'!E376</f>
        <v>0</v>
      </c>
      <c r="E371" s="1">
        <v>0</v>
      </c>
      <c r="F371" s="1">
        <v>0</v>
      </c>
      <c r="G371" s="2">
        <f t="shared" si="8"/>
        <v>737.57280000000003</v>
      </c>
      <c r="H371" s="2">
        <f t="shared" si="9"/>
        <v>0.44000000000005457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11532.3</v>
      </c>
      <c r="D378" s="1">
        <f>'PR-RAS'!E383</f>
        <v>15151.27</v>
      </c>
      <c r="E378" s="1">
        <v>0</v>
      </c>
      <c r="F378" s="1">
        <v>0</v>
      </c>
      <c r="G378" s="2">
        <f t="shared" si="8"/>
        <v>15771.73468</v>
      </c>
      <c r="H378" s="2">
        <f t="shared" si="9"/>
        <v>0.56999999999970896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11532.3</v>
      </c>
      <c r="D379" s="1">
        <f>'PR-RAS'!E384</f>
        <v>15151.27</v>
      </c>
      <c r="E379" s="1">
        <v>0</v>
      </c>
      <c r="F379" s="1">
        <v>0</v>
      </c>
      <c r="G379" s="2">
        <f t="shared" si="8"/>
        <v>15813.569519999999</v>
      </c>
      <c r="H379" s="2">
        <f t="shared" si="9"/>
        <v>0.56999999999970896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19274.669999999998</v>
      </c>
      <c r="D397" s="1">
        <f>'PR-RAS'!E402</f>
        <v>0</v>
      </c>
      <c r="E397" s="1">
        <v>0</v>
      </c>
      <c r="F397" s="1">
        <v>0</v>
      </c>
      <c r="G397" s="2">
        <f t="shared" si="8"/>
        <v>7632.7693199999994</v>
      </c>
      <c r="H397" s="2">
        <f t="shared" si="9"/>
        <v>0.33000000000174623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19274.669999999998</v>
      </c>
      <c r="D398" s="1">
        <f>'PR-RAS'!E403</f>
        <v>0</v>
      </c>
      <c r="E398" s="1">
        <v>0</v>
      </c>
      <c r="F398" s="1">
        <v>0</v>
      </c>
      <c r="G398" s="2">
        <f t="shared" si="8"/>
        <v>7652.0439900000001</v>
      </c>
      <c r="H398" s="2">
        <f t="shared" si="9"/>
        <v>0.33000000000174623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43423.38</v>
      </c>
      <c r="D403" s="1">
        <f>'PR-RAS'!E408</f>
        <v>16214.130000000001</v>
      </c>
      <c r="E403" s="1">
        <v>0</v>
      </c>
      <c r="F403" s="1">
        <v>0</v>
      </c>
      <c r="G403" s="2">
        <f t="shared" si="8"/>
        <v>30492.359280000001</v>
      </c>
      <c r="H403" s="2">
        <f t="shared" si="9"/>
        <v>0.50999999999839929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31788.43</v>
      </c>
      <c r="E405" s="1">
        <v>0</v>
      </c>
      <c r="F405" s="1">
        <v>0</v>
      </c>
      <c r="G405" s="2">
        <f t="shared" si="8"/>
        <v>25685.051440000003</v>
      </c>
      <c r="H405" s="2">
        <f t="shared" si="9"/>
        <v>0.43000000000029104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983353.51</v>
      </c>
      <c r="D407" s="1">
        <f>'PR-RAS'!E412</f>
        <v>1040755.1099999999</v>
      </c>
      <c r="E407" s="1">
        <v>0</v>
      </c>
      <c r="F407" s="1">
        <v>0</v>
      </c>
      <c r="G407" s="2">
        <f t="shared" si="8"/>
        <v>1244334.67438</v>
      </c>
      <c r="H407" s="2">
        <f t="shared" si="9"/>
        <v>0.59999999986030161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984121.87</v>
      </c>
      <c r="D408" s="1">
        <f>'PR-RAS'!E413</f>
        <v>1027387.85</v>
      </c>
      <c r="E408" s="1">
        <v>0</v>
      </c>
      <c r="F408" s="1">
        <v>0</v>
      </c>
      <c r="G408" s="2">
        <f t="shared" si="8"/>
        <v>1236831.3109899999</v>
      </c>
      <c r="H408" s="2">
        <f t="shared" si="9"/>
        <v>0.28000000002793968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13367.259999999893</v>
      </c>
      <c r="E409" s="1">
        <v>0</v>
      </c>
      <c r="F409" s="1">
        <v>0</v>
      </c>
      <c r="G409" s="2">
        <f t="shared" si="8"/>
        <v>10907.684159999912</v>
      </c>
      <c r="H409" s="2">
        <f t="shared" si="9"/>
        <v>0.2599999998928979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768.35999999998603</v>
      </c>
      <c r="D410" s="1">
        <f>'PR-RAS'!E415</f>
        <v>0</v>
      </c>
      <c r="E410" s="1">
        <v>0</v>
      </c>
      <c r="F410" s="1">
        <v>0</v>
      </c>
      <c r="G410" s="2">
        <f t="shared" si="8"/>
        <v>314.25923999999429</v>
      </c>
      <c r="H410" s="2">
        <f t="shared" si="9"/>
        <v>0.35999999998603016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10780.66</v>
      </c>
      <c r="D411" s="1">
        <f>'PR-RAS'!E416</f>
        <v>10012.300000000003</v>
      </c>
      <c r="E411" s="1">
        <v>0</v>
      </c>
      <c r="F411" s="1">
        <v>0</v>
      </c>
      <c r="G411" s="2">
        <f t="shared" si="8"/>
        <v>12630.156600000002</v>
      </c>
      <c r="H411" s="2">
        <f t="shared" si="9"/>
        <v>0.6400000000030559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336</v>
      </c>
      <c r="E413" s="1">
        <v>0</v>
      </c>
      <c r="F413" s="1">
        <v>0</v>
      </c>
      <c r="G413" s="2">
        <f t="shared" si="8"/>
        <v>276.86399999999998</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983353.51</v>
      </c>
      <c r="D633" s="1">
        <f>'PR-RAS'!E639</f>
        <v>1040755.1099999999</v>
      </c>
      <c r="E633" s="1">
        <v>0</v>
      </c>
      <c r="F633" s="1">
        <v>0</v>
      </c>
      <c r="G633" s="2">
        <f t="shared" si="10"/>
        <v>1936993.8773599998</v>
      </c>
      <c r="H633" s="2">
        <f t="shared" si="11"/>
        <v>0.59999999986030161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984121.87</v>
      </c>
      <c r="D634" s="1">
        <f>'PR-RAS'!E640</f>
        <v>1027387.85</v>
      </c>
      <c r="E634" s="1">
        <v>0</v>
      </c>
      <c r="F634" s="1">
        <v>0</v>
      </c>
      <c r="G634" s="2">
        <f t="shared" si="10"/>
        <v>1923622.16181</v>
      </c>
      <c r="H634" s="2">
        <f t="shared" si="11"/>
        <v>0.28000000002793968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13367.259999999893</v>
      </c>
      <c r="E635" s="1">
        <v>0</v>
      </c>
      <c r="F635" s="1">
        <v>0</v>
      </c>
      <c r="G635" s="2">
        <f t="shared" si="10"/>
        <v>16949.685679999864</v>
      </c>
      <c r="H635" s="2">
        <f t="shared" si="11"/>
        <v>0.2599999998928979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768.35999999998603</v>
      </c>
      <c r="D636" s="1">
        <f>'PR-RAS'!E642</f>
        <v>0</v>
      </c>
      <c r="E636" s="1">
        <v>0</v>
      </c>
      <c r="F636" s="1">
        <v>0</v>
      </c>
      <c r="G636" s="2">
        <f t="shared" si="10"/>
        <v>487.90859999999111</v>
      </c>
      <c r="H636" s="2">
        <f t="shared" si="11"/>
        <v>0.35999999998603016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10780.66</v>
      </c>
      <c r="D637" s="1">
        <f>'PR-RAS'!E643</f>
        <v>10012.300000000003</v>
      </c>
      <c r="E637" s="1">
        <v>0</v>
      </c>
      <c r="F637" s="1">
        <v>0</v>
      </c>
      <c r="G637" s="2">
        <f t="shared" si="10"/>
        <v>19592.145360000002</v>
      </c>
      <c r="H637" s="2">
        <f t="shared" si="11"/>
        <v>0.6400000000030559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10012.300000000014</v>
      </c>
      <c r="D639" s="1">
        <f>'PR-RAS'!E645</f>
        <v>23379.559999999896</v>
      </c>
      <c r="E639" s="1">
        <v>0</v>
      </c>
      <c r="F639" s="1">
        <v>0</v>
      </c>
      <c r="G639" s="2">
        <f t="shared" si="10"/>
        <v>36220.165959999882</v>
      </c>
      <c r="H639" s="2">
        <f t="shared" si="11"/>
        <v>0.74000000011801603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62884.09</v>
      </c>
      <c r="D641" s="1">
        <f>'PR-RAS'!E647</f>
        <v>74635.520000000019</v>
      </c>
      <c r="E641" s="1">
        <v>0</v>
      </c>
      <c r="F641" s="1">
        <v>0</v>
      </c>
      <c r="G641" s="2">
        <f t="shared" si="10"/>
        <v>135779.28320000003</v>
      </c>
      <c r="H641" s="2">
        <f t="shared" si="11"/>
        <v>0.56999999997788109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6709.35</v>
      </c>
      <c r="D642" s="1">
        <f>'PR-RAS'!E649</f>
        <v>6269.68</v>
      </c>
      <c r="E642" s="1">
        <v>0</v>
      </c>
      <c r="F642" s="1">
        <v>0</v>
      </c>
      <c r="G642" s="2">
        <f t="shared" si="10"/>
        <v>12338.42311</v>
      </c>
      <c r="H642" s="2">
        <f t="shared" si="11"/>
        <v>0.67000000000007276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273416.74</v>
      </c>
      <c r="D643" s="1">
        <f>'PR-RAS'!E650</f>
        <v>223614.64</v>
      </c>
      <c r="E643" s="1">
        <v>0</v>
      </c>
      <c r="F643" s="1">
        <v>0</v>
      </c>
      <c r="G643" s="2">
        <f t="shared" si="10"/>
        <v>462654.74484</v>
      </c>
      <c r="H643" s="2">
        <f t="shared" si="11"/>
        <v>0.61999999999534339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273856.40999999997</v>
      </c>
      <c r="D644" s="1">
        <f>'PR-RAS'!E651</f>
        <v>208622.03</v>
      </c>
      <c r="E644" s="1">
        <v>0</v>
      </c>
      <c r="F644" s="1">
        <v>0</v>
      </c>
      <c r="G644" s="2">
        <f t="shared" si="10"/>
        <v>444377.60220999998</v>
      </c>
      <c r="H644" s="2">
        <f t="shared" si="11"/>
        <v>0.43999999997322448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6269.679999999993</v>
      </c>
      <c r="D645" s="1">
        <f>'PR-RAS'!E652</f>
        <v>21262.290000000008</v>
      </c>
      <c r="E645" s="1">
        <v>0</v>
      </c>
      <c r="F645" s="1">
        <v>0</v>
      </c>
      <c r="G645" s="2">
        <f t="shared" si="10"/>
        <v>31423.503440000008</v>
      </c>
      <c r="H645" s="2">
        <f t="shared" si="11"/>
        <v>0.61000000001513399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38</v>
      </c>
      <c r="E647" s="1">
        <v>0</v>
      </c>
      <c r="F647" s="1">
        <v>0</v>
      </c>
      <c r="G647" s="2">
        <f t="shared" si="10"/>
        <v>74.290000000000006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v>
      </c>
      <c r="D649" s="1">
        <f>'PR-RAS'!E656</f>
        <v>38</v>
      </c>
      <c r="E649" s="1">
        <v>0</v>
      </c>
      <c r="F649" s="1">
        <v>0</v>
      </c>
      <c r="G649" s="2">
        <f t="shared" si="10"/>
        <v>72.576000000000008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132.72</v>
      </c>
      <c r="D655" s="1">
        <f>'PR-RAS'!E662</f>
        <v>199.1</v>
      </c>
      <c r="E655" s="1">
        <v>0</v>
      </c>
      <c r="F655" s="1">
        <v>0</v>
      </c>
      <c r="G655" s="2">
        <f t="shared" si="10"/>
        <v>347.22167999999999</v>
      </c>
      <c r="H655" s="2">
        <f t="shared" si="11"/>
        <v>0.37999999999999545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1131.22</v>
      </c>
      <c r="E656" s="1">
        <v>0</v>
      </c>
      <c r="F656" s="1">
        <v>0</v>
      </c>
      <c r="G656" s="2">
        <f t="shared" si="10"/>
        <v>1481.8982000000001</v>
      </c>
      <c r="H656" s="2">
        <f t="shared" si="11"/>
        <v>0.22000000000002728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734924.38</v>
      </c>
      <c r="D668" s="1">
        <f>'PR-RAS'!E675</f>
        <v>846069.39</v>
      </c>
      <c r="E668" s="1">
        <v>0</v>
      </c>
      <c r="F668" s="1">
        <v>0</v>
      </c>
      <c r="G668" s="2">
        <f t="shared" si="10"/>
        <v>1618851.1277200002</v>
      </c>
      <c r="H668" s="2">
        <f t="shared" si="11"/>
        <v>0.77000000001862645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25519.71</v>
      </c>
      <c r="D669" s="1">
        <f>'PR-RAS'!E676</f>
        <v>881.87</v>
      </c>
      <c r="E669" s="1">
        <v>0</v>
      </c>
      <c r="F669" s="1">
        <v>0</v>
      </c>
      <c r="G669" s="2">
        <f t="shared" si="10"/>
        <v>18225.3446</v>
      </c>
      <c r="H669" s="2">
        <f t="shared" si="11"/>
        <v>0.42000000000086857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10819.94</v>
      </c>
      <c r="D670" s="1">
        <f>'PR-RAS'!E677</f>
        <v>11727.39</v>
      </c>
      <c r="E670" s="1">
        <v>0</v>
      </c>
      <c r="F670" s="1">
        <v>0</v>
      </c>
      <c r="G670" s="2">
        <f t="shared" si="10"/>
        <v>22929.787680000001</v>
      </c>
      <c r="H670" s="2">
        <f t="shared" si="11"/>
        <v>0.44999999999890861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25722.26</v>
      </c>
      <c r="E687" s="1">
        <v>0</v>
      </c>
      <c r="F687" s="1">
        <v>0</v>
      </c>
      <c r="G687" s="2">
        <f t="shared" si="10"/>
        <v>35290.940719999999</v>
      </c>
      <c r="H687" s="2">
        <f t="shared" si="11"/>
        <v>0.25999999999839929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27233.599999999999</v>
      </c>
      <c r="E690" s="1">
        <v>0</v>
      </c>
      <c r="F690" s="1">
        <v>0</v>
      </c>
      <c r="G690" s="2">
        <f t="shared" si="10"/>
        <v>37527.900799999996</v>
      </c>
      <c r="H690" s="2">
        <f t="shared" si="11"/>
        <v>0.40000000000145519</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3075.65</v>
      </c>
      <c r="D703" s="1">
        <f>'PR-RAS'!E710</f>
        <v>874.95</v>
      </c>
      <c r="E703" s="1">
        <v>0</v>
      </c>
      <c r="F703" s="1">
        <v>0</v>
      </c>
      <c r="G703" s="2">
        <f t="shared" si="10"/>
        <v>3387.5360999999998</v>
      </c>
      <c r="H703" s="2">
        <f t="shared" si="11"/>
        <v>0.39999999999986358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1877.23</v>
      </c>
      <c r="D709" s="1">
        <f>'PR-RAS'!E716</f>
        <v>3974.65</v>
      </c>
      <c r="E709" s="1">
        <v>0</v>
      </c>
      <c r="F709" s="1">
        <v>0</v>
      </c>
      <c r="G709" s="2">
        <f t="shared" si="10"/>
        <v>6957.1832400000003</v>
      </c>
      <c r="H709" s="2">
        <f t="shared" si="11"/>
        <v>0.57999999999992724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1819.22</v>
      </c>
      <c r="D710" s="1">
        <f>'PR-RAS'!E717</f>
        <v>1157.56</v>
      </c>
      <c r="E710" s="1">
        <v>0</v>
      </c>
      <c r="F710" s="1">
        <v>0</v>
      </c>
      <c r="G710" s="2">
        <f t="shared" si="10"/>
        <v>2931.2470600000001</v>
      </c>
      <c r="H710" s="2">
        <f t="shared" si="11"/>
        <v>0.66000000000008185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38364.85</v>
      </c>
      <c r="D711" s="1">
        <f>'PR-RAS'!E718</f>
        <v>39783.480000000003</v>
      </c>
      <c r="E711" s="1">
        <v>0</v>
      </c>
      <c r="F711" s="1">
        <v>0</v>
      </c>
      <c r="G711" s="2">
        <f t="shared" si="10"/>
        <v>83731.585099999997</v>
      </c>
      <c r="H711" s="2">
        <f t="shared" si="11"/>
        <v>0.63000000000465661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5255.82</v>
      </c>
      <c r="D713" s="1">
        <f>'PR-RAS'!E720</f>
        <v>1274.1600000000001</v>
      </c>
      <c r="E713" s="1">
        <v>0</v>
      </c>
      <c r="F713" s="1">
        <v>0</v>
      </c>
      <c r="G713" s="2">
        <f t="shared" si="10"/>
        <v>5556.5476799999997</v>
      </c>
      <c r="H713" s="2">
        <f t="shared" si="11"/>
        <v>0.34000000000037289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850</v>
      </c>
      <c r="E719" s="1">
        <v>0</v>
      </c>
      <c r="F719" s="1">
        <v>0</v>
      </c>
      <c r="G719" s="2">
        <f t="shared" si="10"/>
        <v>1220.5999999999999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2014.38</v>
      </c>
      <c r="D820" s="1">
        <f>'PR-RAS'!E827</f>
        <v>1895.18</v>
      </c>
      <c r="E820" s="1">
        <v>0</v>
      </c>
      <c r="F820" s="1">
        <v>0</v>
      </c>
      <c r="G820" s="2">
        <f t="shared" si="18"/>
        <v>4754.0820599999997</v>
      </c>
      <c r="H820" s="2">
        <f t="shared" si="19"/>
        <v>0.5600000000001728</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2622743.5500000003</v>
      </c>
      <c r="D984" s="6">
        <f>BILANCA!E6</f>
        <v>2606629.9</v>
      </c>
      <c r="E984" s="6">
        <v>0</v>
      </c>
      <c r="F984" s="6">
        <v>0</v>
      </c>
      <c r="G984" s="7">
        <f t="shared" ref="G984:G1241" si="22">B984/1000*C984+B984/500*D984</f>
        <v>7836.00335</v>
      </c>
      <c r="H984" s="7">
        <f t="shared" si="19"/>
        <v>0.54999999981373549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2550910.83</v>
      </c>
      <c r="D985" s="1">
        <f>BILANCA!E7</f>
        <v>2506413.6799999997</v>
      </c>
      <c r="E985" s="1">
        <v>0</v>
      </c>
      <c r="F985" s="1">
        <v>0</v>
      </c>
      <c r="G985" s="2">
        <f t="shared" si="22"/>
        <v>15127.47638</v>
      </c>
      <c r="H985" s="2">
        <f t="shared" si="19"/>
        <v>0.49000000022351742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217.05999999999995</v>
      </c>
      <c r="D986" s="1">
        <f>BILANCA!E8</f>
        <v>110.88</v>
      </c>
      <c r="E986" s="1">
        <v>0</v>
      </c>
      <c r="F986" s="1">
        <v>0</v>
      </c>
      <c r="G986" s="2">
        <f t="shared" si="22"/>
        <v>1.3164599999999997</v>
      </c>
      <c r="H986" s="2">
        <f t="shared" si="19"/>
        <v>0.17999999999994998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7.3</v>
      </c>
      <c r="D987" s="1">
        <f>BILANCA!E9</f>
        <v>7.3</v>
      </c>
      <c r="E987" s="1">
        <v>0</v>
      </c>
      <c r="F987" s="1">
        <v>0</v>
      </c>
      <c r="G987" s="2">
        <f t="shared" si="22"/>
        <v>8.7599999999999997E-2</v>
      </c>
      <c r="H987" s="2">
        <f t="shared" si="19"/>
        <v>0.59999999999999964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663.61</v>
      </c>
      <c r="D988" s="1">
        <f>BILANCA!E10</f>
        <v>663.61</v>
      </c>
      <c r="E988" s="1">
        <v>0</v>
      </c>
      <c r="F988" s="1">
        <v>0</v>
      </c>
      <c r="G988" s="2">
        <f t="shared" si="22"/>
        <v>9.9541500000000003</v>
      </c>
      <c r="H988" s="2">
        <f t="shared" si="19"/>
        <v>0.77999999999997272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453.85</v>
      </c>
      <c r="D989" s="1">
        <f>BILANCA!E11</f>
        <v>560.03</v>
      </c>
      <c r="E989" s="1">
        <v>0</v>
      </c>
      <c r="F989" s="1">
        <v>0</v>
      </c>
      <c r="G989" s="2">
        <f t="shared" si="22"/>
        <v>9.44346</v>
      </c>
      <c r="H989" s="2">
        <f t="shared" si="19"/>
        <v>0.17999999999994998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2550693.77</v>
      </c>
      <c r="D990" s="1">
        <f>BILANCA!E12</f>
        <v>2506302.7999999998</v>
      </c>
      <c r="E990" s="1">
        <v>0</v>
      </c>
      <c r="F990" s="1">
        <v>0</v>
      </c>
      <c r="G990" s="2">
        <f t="shared" si="22"/>
        <v>52943.095589999997</v>
      </c>
      <c r="H990" s="2">
        <f t="shared" si="19"/>
        <v>0.43000000016763806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2467823.77</v>
      </c>
      <c r="D991" s="1">
        <f>BILANCA!E13</f>
        <v>2427410.73</v>
      </c>
      <c r="E991" s="1">
        <v>0</v>
      </c>
      <c r="F991" s="1">
        <v>0</v>
      </c>
      <c r="G991" s="2">
        <f t="shared" si="22"/>
        <v>58581.161840000001</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3210692.89</v>
      </c>
      <c r="D993" s="1">
        <f>BILANCA!E15</f>
        <v>3210692.89</v>
      </c>
      <c r="E993" s="1">
        <v>0</v>
      </c>
      <c r="F993" s="1">
        <v>0</v>
      </c>
      <c r="G993" s="2">
        <f t="shared" si="22"/>
        <v>96320.786700000011</v>
      </c>
      <c r="H993" s="2">
        <f t="shared" si="19"/>
        <v>0.21999999973922968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742869.12</v>
      </c>
      <c r="D996" s="1">
        <f>BILANCA!E18</f>
        <v>783282.16</v>
      </c>
      <c r="E996" s="1">
        <v>0</v>
      </c>
      <c r="F996" s="1">
        <v>0</v>
      </c>
      <c r="G996" s="2">
        <f t="shared" si="22"/>
        <v>30022.634719999998</v>
      </c>
      <c r="H996" s="2">
        <f t="shared" si="19"/>
        <v>0.28000000002793968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56431.459999999992</v>
      </c>
      <c r="D997" s="1">
        <f>BILANCA!E19</f>
        <v>42165.600000000006</v>
      </c>
      <c r="E997" s="1">
        <v>0</v>
      </c>
      <c r="F997" s="1">
        <v>0</v>
      </c>
      <c r="G997" s="2">
        <f t="shared" si="22"/>
        <v>1970.67724</v>
      </c>
      <c r="H997" s="2">
        <f t="shared" si="19"/>
        <v>0.85999999998603016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157531.43</v>
      </c>
      <c r="D998" s="1">
        <f>BILANCA!E20</f>
        <v>158594.29</v>
      </c>
      <c r="E998" s="1">
        <v>0</v>
      </c>
      <c r="F998" s="1">
        <v>0</v>
      </c>
      <c r="G998" s="2">
        <f t="shared" si="22"/>
        <v>7120.80015</v>
      </c>
      <c r="H998" s="2">
        <f t="shared" si="19"/>
        <v>0.72000000000116415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150.22999999999999</v>
      </c>
      <c r="D999" s="1">
        <f>BILANCA!E21</f>
        <v>150.22999999999999</v>
      </c>
      <c r="E999" s="1">
        <v>0</v>
      </c>
      <c r="F999" s="1">
        <v>0</v>
      </c>
      <c r="G999" s="2">
        <f t="shared" si="22"/>
        <v>7.2110400000000006</v>
      </c>
      <c r="H999" s="2">
        <f t="shared" si="19"/>
        <v>0.45999999999997954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12882.93</v>
      </c>
      <c r="D1000" s="1">
        <f>BILANCA!E22</f>
        <v>12882.93</v>
      </c>
      <c r="E1000" s="1">
        <v>0</v>
      </c>
      <c r="F1000" s="1">
        <v>0</v>
      </c>
      <c r="G1000" s="2">
        <f t="shared" si="22"/>
        <v>657.02943000000005</v>
      </c>
      <c r="H1000" s="2">
        <f t="shared" si="19"/>
        <v>0.13999999999941792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1047.18</v>
      </c>
      <c r="D1002" s="1">
        <f>BILANCA!E24</f>
        <v>1047.18</v>
      </c>
      <c r="E1002" s="1">
        <v>0</v>
      </c>
      <c r="F1002" s="1">
        <v>0</v>
      </c>
      <c r="G1002" s="2">
        <f t="shared" si="22"/>
        <v>59.689259999999997</v>
      </c>
      <c r="H1002" s="2">
        <f t="shared" si="19"/>
        <v>0.36000000000012733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11235.57</v>
      </c>
      <c r="D1003" s="1">
        <f>BILANCA!E25</f>
        <v>11235.57</v>
      </c>
      <c r="E1003" s="1">
        <v>0</v>
      </c>
      <c r="F1003" s="1">
        <v>0</v>
      </c>
      <c r="G1003" s="2">
        <f t="shared" si="22"/>
        <v>674.13419999999996</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14804.52</v>
      </c>
      <c r="D1004" s="1">
        <f>BILANCA!E26</f>
        <v>14804.52</v>
      </c>
      <c r="E1004" s="1">
        <v>0</v>
      </c>
      <c r="F1004" s="1">
        <v>0</v>
      </c>
      <c r="G1004" s="2">
        <f t="shared" si="22"/>
        <v>932.6847600000001</v>
      </c>
      <c r="H1004" s="2">
        <f t="shared" si="19"/>
        <v>0.95999999999912689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141220.4</v>
      </c>
      <c r="D1006" s="1">
        <f>BILANCA!E28</f>
        <v>156549.12</v>
      </c>
      <c r="E1006" s="1">
        <v>0</v>
      </c>
      <c r="F1006" s="1">
        <v>0</v>
      </c>
      <c r="G1006" s="2">
        <f t="shared" si="22"/>
        <v>10449.32872</v>
      </c>
      <c r="H1006" s="2">
        <f t="shared" si="19"/>
        <v>0.51999999998952262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8998.34</v>
      </c>
      <c r="D1007" s="1">
        <f>BILANCA!E29</f>
        <v>8998.34</v>
      </c>
      <c r="E1007" s="1">
        <v>0</v>
      </c>
      <c r="F1007" s="1">
        <v>0</v>
      </c>
      <c r="G1007" s="2">
        <f t="shared" si="22"/>
        <v>647.88048000000003</v>
      </c>
      <c r="H1007" s="2">
        <f t="shared" si="19"/>
        <v>0.68000000000029104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8998.34</v>
      </c>
      <c r="D1008" s="1">
        <f>BILANCA!E30</f>
        <v>8998.34</v>
      </c>
      <c r="E1008" s="1">
        <v>0</v>
      </c>
      <c r="F1008" s="1">
        <v>0</v>
      </c>
      <c r="G1008" s="2">
        <f t="shared" si="22"/>
        <v>674.8755000000001</v>
      </c>
      <c r="H1008" s="2">
        <f t="shared" si="19"/>
        <v>0.68000000000029104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17440.199999999997</v>
      </c>
      <c r="D1013" s="1">
        <f>BILANCA!E35</f>
        <v>27728.130000000005</v>
      </c>
      <c r="E1013" s="1">
        <v>0</v>
      </c>
      <c r="F1013" s="1">
        <v>0</v>
      </c>
      <c r="G1013" s="2">
        <f t="shared" si="22"/>
        <v>2186.8937999999998</v>
      </c>
      <c r="H1013" s="2">
        <f t="shared" si="19"/>
        <v>0.33000000000174623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56282</v>
      </c>
      <c r="D1014" s="1">
        <f>BILANCA!E36</f>
        <v>71433.27</v>
      </c>
      <c r="E1014" s="1">
        <v>0</v>
      </c>
      <c r="F1014" s="1">
        <v>0</v>
      </c>
      <c r="G1014" s="2">
        <f t="shared" si="22"/>
        <v>6173.6047400000007</v>
      </c>
      <c r="H1014" s="2">
        <f t="shared" si="19"/>
        <v>0.27000000000407454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38841.800000000003</v>
      </c>
      <c r="D1018" s="1">
        <f>BILANCA!E40</f>
        <v>43705.14</v>
      </c>
      <c r="E1018" s="1">
        <v>0</v>
      </c>
      <c r="F1018" s="1">
        <v>0</v>
      </c>
      <c r="G1018" s="2">
        <f t="shared" si="22"/>
        <v>4418.8227999999999</v>
      </c>
      <c r="H1018" s="2">
        <f t="shared" si="19"/>
        <v>0.33999999999650754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22135.54</v>
      </c>
      <c r="D1032" s="1">
        <f>BILANCA!E54</f>
        <v>22474.67</v>
      </c>
      <c r="E1032" s="1">
        <v>0</v>
      </c>
      <c r="F1032" s="1">
        <v>0</v>
      </c>
      <c r="G1032" s="2">
        <f t="shared" si="22"/>
        <v>3287.1591200000003</v>
      </c>
      <c r="H1032" s="2">
        <f t="shared" si="19"/>
        <v>0.79000000000087311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22135.54</v>
      </c>
      <c r="D1033" s="1">
        <f>BILANCA!E55</f>
        <v>22474.67</v>
      </c>
      <c r="E1033" s="1">
        <v>0</v>
      </c>
      <c r="F1033" s="1">
        <v>0</v>
      </c>
      <c r="G1033" s="2">
        <f t="shared" si="22"/>
        <v>3354.2440000000001</v>
      </c>
      <c r="H1033" s="2">
        <f t="shared" si="19"/>
        <v>0.79000000000087311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71832.72</v>
      </c>
      <c r="D1046" s="1">
        <f>BILANCA!E68</f>
        <v>100216.22</v>
      </c>
      <c r="E1046" s="1">
        <v>0</v>
      </c>
      <c r="F1046" s="1">
        <v>0</v>
      </c>
      <c r="G1046" s="2">
        <f t="shared" si="22"/>
        <v>17152.70508</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6269.68</v>
      </c>
      <c r="D1047" s="1">
        <f>BILANCA!E69</f>
        <v>21262.29</v>
      </c>
      <c r="E1047" s="1">
        <v>0</v>
      </c>
      <c r="F1047" s="1">
        <v>0</v>
      </c>
      <c r="G1047" s="2">
        <f t="shared" si="22"/>
        <v>3122.8326400000001</v>
      </c>
      <c r="H1047" s="2">
        <f t="shared" si="19"/>
        <v>0.61000000000058208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6269.68</v>
      </c>
      <c r="D1048" s="1">
        <f>BILANCA!E70</f>
        <v>21262.29</v>
      </c>
      <c r="E1048" s="1">
        <v>0</v>
      </c>
      <c r="F1048" s="1">
        <v>0</v>
      </c>
      <c r="G1048" s="2">
        <f t="shared" si="22"/>
        <v>3171.6269000000002</v>
      </c>
      <c r="H1048" s="2">
        <f t="shared" si="19"/>
        <v>0.61000000000058208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6269.68</v>
      </c>
      <c r="D1050" s="1">
        <f>BILANCA!E72</f>
        <v>21262.29</v>
      </c>
      <c r="E1050" s="1">
        <v>0</v>
      </c>
      <c r="F1050" s="1">
        <v>0</v>
      </c>
      <c r="G1050" s="2">
        <f t="shared" si="22"/>
        <v>3269.2154200000004</v>
      </c>
      <c r="H1050" s="2">
        <f t="shared" si="19"/>
        <v>0.61000000000058208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2678.95</v>
      </c>
      <c r="D1056" s="1">
        <f>BILANCA!E78</f>
        <v>3982.41</v>
      </c>
      <c r="E1056" s="1">
        <v>0</v>
      </c>
      <c r="F1056" s="1">
        <v>0</v>
      </c>
      <c r="G1056" s="2">
        <f t="shared" si="22"/>
        <v>776.99520999999993</v>
      </c>
      <c r="H1056" s="2">
        <f t="shared" si="19"/>
        <v>0.46000000000003638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2678.95</v>
      </c>
      <c r="D1064" s="1">
        <f>BILANCA!E86</f>
        <v>3982.41</v>
      </c>
      <c r="E1064" s="1">
        <v>0</v>
      </c>
      <c r="F1064" s="1">
        <v>0</v>
      </c>
      <c r="G1064" s="2">
        <f t="shared" si="22"/>
        <v>862.14536999999996</v>
      </c>
      <c r="H1064" s="2">
        <f t="shared" si="19"/>
        <v>0.46000000000003638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336</v>
      </c>
      <c r="E1124" s="1">
        <v>0</v>
      </c>
      <c r="F1124" s="1">
        <v>0</v>
      </c>
      <c r="G1124" s="2">
        <f t="shared" si="22"/>
        <v>94.751999999999995</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336</v>
      </c>
      <c r="E1138" s="1">
        <v>0</v>
      </c>
      <c r="F1138" s="1">
        <v>0</v>
      </c>
      <c r="G1138" s="2">
        <f t="shared" si="22"/>
        <v>104.16</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62884.09</v>
      </c>
      <c r="D1148" s="1">
        <f>BILANCA!E170</f>
        <v>74635.520000000004</v>
      </c>
      <c r="E1148" s="1">
        <v>0</v>
      </c>
      <c r="F1148" s="1">
        <v>0</v>
      </c>
      <c r="G1148" s="2">
        <f t="shared" si="22"/>
        <v>35005.596449999997</v>
      </c>
      <c r="H1148" s="2">
        <f t="shared" si="23"/>
        <v>0.569999999992433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62884.09</v>
      </c>
      <c r="D1151" s="1">
        <f>BILANCA!E173</f>
        <v>74635.520000000004</v>
      </c>
      <c r="E1151" s="1">
        <v>0</v>
      </c>
      <c r="F1151" s="1">
        <v>0</v>
      </c>
      <c r="G1151" s="2">
        <f t="shared" si="22"/>
        <v>35642.061840000002</v>
      </c>
      <c r="H1151" s="2">
        <f t="shared" si="23"/>
        <v>0.569999999992433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2622743.5499999998</v>
      </c>
      <c r="D1152" s="1">
        <f>BILANCA!E175</f>
        <v>2606629.9</v>
      </c>
      <c r="E1152" s="1">
        <v>0</v>
      </c>
      <c r="F1152" s="1">
        <v>0</v>
      </c>
      <c r="G1152" s="2">
        <f t="shared" si="22"/>
        <v>1324284.5661500001</v>
      </c>
      <c r="H1152" s="2">
        <f t="shared" si="23"/>
        <v>0.55000000027939677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66463.810000000012</v>
      </c>
      <c r="D1153" s="1">
        <f>BILANCA!E176</f>
        <v>81144.049999999988</v>
      </c>
      <c r="E1153" s="1">
        <v>0</v>
      </c>
      <c r="F1153" s="1">
        <v>0</v>
      </c>
      <c r="G1153" s="2">
        <f t="shared" si="22"/>
        <v>38887.824699999997</v>
      </c>
      <c r="H1153" s="2">
        <f t="shared" si="23"/>
        <v>0.23999999997613486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66463.810000000012</v>
      </c>
      <c r="D1154" s="1">
        <f>BILANCA!E177</f>
        <v>81144.049999999988</v>
      </c>
      <c r="E1154" s="1">
        <v>0</v>
      </c>
      <c r="F1154" s="1">
        <v>0</v>
      </c>
      <c r="G1154" s="2">
        <f t="shared" si="22"/>
        <v>39116.576610000004</v>
      </c>
      <c r="H1154" s="2">
        <f t="shared" si="23"/>
        <v>0.23999999997613486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58944.54</v>
      </c>
      <c r="D1155" s="1">
        <f>BILANCA!E178</f>
        <v>69966.95</v>
      </c>
      <c r="E1155" s="1">
        <v>0</v>
      </c>
      <c r="F1155" s="1">
        <v>0</v>
      </c>
      <c r="G1155" s="2">
        <f t="shared" si="22"/>
        <v>34207.091679999998</v>
      </c>
      <c r="H1155" s="2">
        <f t="shared" si="23"/>
        <v>0.51000000000203727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4433.1499999999996</v>
      </c>
      <c r="D1156" s="1">
        <f>BILANCA!E179</f>
        <v>6565.15</v>
      </c>
      <c r="E1156" s="1">
        <v>0</v>
      </c>
      <c r="F1156" s="1">
        <v>0</v>
      </c>
      <c r="G1156" s="2">
        <f t="shared" si="22"/>
        <v>3038.4768499999996</v>
      </c>
      <c r="H1156" s="2">
        <f t="shared" si="23"/>
        <v>0.2999999999992724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2.16</v>
      </c>
      <c r="D1157" s="1">
        <f>BILANCA!E180</f>
        <v>85.43</v>
      </c>
      <c r="E1157" s="1">
        <v>0</v>
      </c>
      <c r="F1157" s="1">
        <v>0</v>
      </c>
      <c r="G1157" s="2">
        <f t="shared" si="22"/>
        <v>30.10548</v>
      </c>
      <c r="H1157" s="2">
        <f t="shared" si="23"/>
        <v>0.59000000000000696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2.16</v>
      </c>
      <c r="D1160" s="1">
        <f>BILANCA!E183</f>
        <v>85.43</v>
      </c>
      <c r="E1160" s="1">
        <v>0</v>
      </c>
      <c r="F1160" s="1">
        <v>0</v>
      </c>
      <c r="G1160" s="2">
        <f t="shared" si="22"/>
        <v>30.62454</v>
      </c>
      <c r="H1160" s="2">
        <f t="shared" si="23"/>
        <v>0.59000000000000696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328.5</v>
      </c>
      <c r="D1163" s="1">
        <f>BILANCA!E186</f>
        <v>467.6</v>
      </c>
      <c r="E1163" s="1">
        <v>0</v>
      </c>
      <c r="F1163" s="1">
        <v>0</v>
      </c>
      <c r="G1163" s="2">
        <f t="shared" si="22"/>
        <v>227.46600000000001</v>
      </c>
      <c r="H1163" s="2">
        <f t="shared" si="23"/>
        <v>0.89999999999997726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2755.46</v>
      </c>
      <c r="D1165" s="1">
        <f>BILANCA!E188</f>
        <v>4058.92</v>
      </c>
      <c r="E1165" s="1">
        <v>0</v>
      </c>
      <c r="F1165" s="1">
        <v>0</v>
      </c>
      <c r="G1165" s="2">
        <f t="shared" si="22"/>
        <v>1978.9405999999999</v>
      </c>
      <c r="H1165" s="2">
        <f t="shared" si="23"/>
        <v>0.53999999999996362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2556279.7399999998</v>
      </c>
      <c r="D1214" s="1">
        <f>BILANCA!E237</f>
        <v>2525485.85</v>
      </c>
      <c r="E1214" s="1">
        <v>0</v>
      </c>
      <c r="F1214" s="1">
        <v>0</v>
      </c>
      <c r="G1214" s="2">
        <f t="shared" si="22"/>
        <v>1757275.0826400002</v>
      </c>
      <c r="H1214" s="2">
        <f t="shared" si="23"/>
        <v>0.41000000014901161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2546267.44</v>
      </c>
      <c r="D1215" s="1">
        <f>BILANCA!E238</f>
        <v>2501770.29</v>
      </c>
      <c r="E1215" s="1">
        <v>0</v>
      </c>
      <c r="F1215" s="1">
        <v>0</v>
      </c>
      <c r="G1215" s="2">
        <f t="shared" si="22"/>
        <v>1751555.4606400002</v>
      </c>
      <c r="H1215" s="2">
        <f t="shared" si="23"/>
        <v>0.72999999998137355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2546267.44</v>
      </c>
      <c r="D1216" s="1">
        <f>BILANCA!E239</f>
        <v>2501770.29</v>
      </c>
      <c r="E1216" s="1">
        <v>0</v>
      </c>
      <c r="F1216" s="1">
        <v>0</v>
      </c>
      <c r="G1216" s="2">
        <f t="shared" si="22"/>
        <v>1759105.2686600001</v>
      </c>
      <c r="H1216" s="2">
        <f t="shared" si="23"/>
        <v>0.72999999998137355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2533380.91</v>
      </c>
      <c r="D1217" s="1">
        <f>BILANCA!E240</f>
        <v>2480776.56</v>
      </c>
      <c r="E1217" s="1">
        <v>0</v>
      </c>
      <c r="F1217" s="1">
        <v>0</v>
      </c>
      <c r="G1217" s="2">
        <f t="shared" si="22"/>
        <v>1753814.5630200002</v>
      </c>
      <c r="H1217" s="2">
        <f t="shared" si="23"/>
        <v>0.52999999979510903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12886.53</v>
      </c>
      <c r="D1218" s="1">
        <f>BILANCA!E241</f>
        <v>20993.73</v>
      </c>
      <c r="E1218" s="1">
        <v>0</v>
      </c>
      <c r="F1218" s="1">
        <v>0</v>
      </c>
      <c r="G1218" s="2">
        <f t="shared" si="22"/>
        <v>12895.387649999999</v>
      </c>
      <c r="H1218" s="2">
        <f t="shared" si="23"/>
        <v>0.73999999999978172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10012.300000000003</v>
      </c>
      <c r="D1222" s="1">
        <f>BILANCA!E245</f>
        <v>23379.560000000005</v>
      </c>
      <c r="E1222" s="1">
        <v>0</v>
      </c>
      <c r="F1222" s="1">
        <v>0</v>
      </c>
      <c r="G1222" s="2">
        <f t="shared" si="22"/>
        <v>13568.369380000002</v>
      </c>
      <c r="H1222" s="2">
        <f t="shared" si="23"/>
        <v>0.73999999999796273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41800.730000000003</v>
      </c>
      <c r="D1223" s="1">
        <f>BILANCA!E246</f>
        <v>55167.990000000005</v>
      </c>
      <c r="E1223" s="1">
        <v>0</v>
      </c>
      <c r="F1223" s="1">
        <v>0</v>
      </c>
      <c r="G1223" s="2">
        <f t="shared" si="22"/>
        <v>36512.810400000002</v>
      </c>
      <c r="H1223" s="2">
        <f t="shared" si="23"/>
        <v>0.27999999999155989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41800.730000000003</v>
      </c>
      <c r="D1224" s="1">
        <f>BILANCA!E247</f>
        <v>41800.730000000003</v>
      </c>
      <c r="E1224" s="1">
        <v>0</v>
      </c>
      <c r="F1224" s="1">
        <v>0</v>
      </c>
      <c r="G1224" s="2">
        <f t="shared" si="22"/>
        <v>30221.927790000002</v>
      </c>
      <c r="H1224" s="2">
        <f t="shared" si="23"/>
        <v>0.53999999999359716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13367.26</v>
      </c>
      <c r="E1226" s="1">
        <v>0</v>
      </c>
      <c r="F1226" s="1">
        <v>0</v>
      </c>
      <c r="G1226" s="2">
        <f t="shared" si="22"/>
        <v>6496.4883600000003</v>
      </c>
      <c r="H1226" s="2">
        <f t="shared" si="23"/>
        <v>0.26000000000021828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31788.43</v>
      </c>
      <c r="D1227" s="1">
        <f>BILANCA!E250</f>
        <v>31788.43</v>
      </c>
      <c r="E1227" s="1">
        <v>0</v>
      </c>
      <c r="F1227" s="1">
        <v>0</v>
      </c>
      <c r="G1227" s="2">
        <f t="shared" si="22"/>
        <v>23269.13076</v>
      </c>
      <c r="H1227" s="2">
        <f t="shared" si="23"/>
        <v>0.86000000000058208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31788.43</v>
      </c>
      <c r="D1229" s="1">
        <f>BILANCA!E252</f>
        <v>31788.43</v>
      </c>
      <c r="E1229" s="1">
        <v>0</v>
      </c>
      <c r="F1229" s="1">
        <v>0</v>
      </c>
      <c r="G1229" s="2">
        <f t="shared" si="22"/>
        <v>23459.861339999999</v>
      </c>
      <c r="H1229" s="2">
        <f t="shared" si="23"/>
        <v>0.86000000000058208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336</v>
      </c>
      <c r="E1232" s="1">
        <v>0</v>
      </c>
      <c r="F1232" s="1">
        <v>0</v>
      </c>
      <c r="G1232" s="2">
        <f t="shared" si="22"/>
        <v>167.328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30649.65</v>
      </c>
      <c r="D1236" s="1">
        <f>BILANCA!E259</f>
        <v>0</v>
      </c>
      <c r="E1236" s="1">
        <v>0</v>
      </c>
      <c r="F1236" s="1">
        <v>0</v>
      </c>
      <c r="G1236" s="2">
        <f t="shared" si="22"/>
        <v>7754.3614500000003</v>
      </c>
      <c r="H1236" s="2">
        <f t="shared" si="23"/>
        <v>0.34999999999854481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30649.65</v>
      </c>
      <c r="D1237" s="1">
        <f>BILANCA!E260</f>
        <v>0</v>
      </c>
      <c r="E1237" s="1">
        <v>0</v>
      </c>
      <c r="F1237" s="1">
        <v>0</v>
      </c>
      <c r="G1237" s="2">
        <f t="shared" si="22"/>
        <v>7785.0111000000006</v>
      </c>
      <c r="H1237" s="2">
        <f t="shared" si="23"/>
        <v>0.34999999999854481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336</v>
      </c>
      <c r="E1241" s="1">
        <v>0</v>
      </c>
      <c r="F1241" s="1">
        <v>0</v>
      </c>
      <c r="G1241" s="2">
        <f t="shared" si="22"/>
        <v>173.376</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2678.95</v>
      </c>
      <c r="D1244" s="1">
        <f>BILANCA!E268</f>
        <v>3982.41</v>
      </c>
      <c r="E1244" s="1">
        <v>0</v>
      </c>
      <c r="F1244" s="1">
        <v>0</v>
      </c>
      <c r="G1244" s="2">
        <f t="shared" si="24"/>
        <v>2778.0239700000002</v>
      </c>
      <c r="H1244" s="2">
        <f t="shared" si="23"/>
        <v>0.46000000000003638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66463.81</v>
      </c>
      <c r="D1264" s="1">
        <f>BILANCA!E288</f>
        <v>81144.05</v>
      </c>
      <c r="E1264" s="1">
        <v>0</v>
      </c>
      <c r="F1264" s="1">
        <v>0</v>
      </c>
      <c r="G1264" s="2">
        <f t="shared" si="24"/>
        <v>64279.28671</v>
      </c>
      <c r="H1264" s="2">
        <f t="shared" si="23"/>
        <v>0.24000000000523869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2678.95</v>
      </c>
      <c r="D1278" s="1">
        <f>BILANCA!E302</f>
        <v>3982.41</v>
      </c>
      <c r="E1278" s="1">
        <v>0</v>
      </c>
      <c r="F1278" s="1">
        <v>0</v>
      </c>
      <c r="G1278" s="2">
        <f t="shared" si="24"/>
        <v>3139.9121499999997</v>
      </c>
      <c r="H1278" s="2">
        <f t="shared" si="23"/>
        <v>0.46000000000003638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984121.87</v>
      </c>
      <c r="D1408" s="1">
        <f>'RAS-funkcijski'!E114</f>
        <v>1027387.85</v>
      </c>
      <c r="E1408" s="1">
        <v>0</v>
      </c>
      <c r="F1408" s="1">
        <v>0</v>
      </c>
      <c r="G1408" s="2">
        <f t="shared" si="24"/>
        <v>334278.73269999999</v>
      </c>
      <c r="H1408" s="2">
        <f t="shared" si="27"/>
        <v>0.28000000002793968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958772.53</v>
      </c>
      <c r="D1409" s="1">
        <f>'RAS-funkcijski'!E115</f>
        <v>988388.07</v>
      </c>
      <c r="E1409" s="1">
        <v>0</v>
      </c>
      <c r="F1409" s="1">
        <v>0</v>
      </c>
      <c r="G1409" s="2">
        <f t="shared" si="24"/>
        <v>325845.90237000003</v>
      </c>
      <c r="H1409" s="2">
        <f t="shared" si="27"/>
        <v>0.53999999992083758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958772.53</v>
      </c>
      <c r="D1411" s="1">
        <f>'RAS-funkcijski'!E117</f>
        <v>988388.07</v>
      </c>
      <c r="E1411" s="1">
        <v>0</v>
      </c>
      <c r="F1411" s="1">
        <v>0</v>
      </c>
      <c r="G1411" s="2">
        <f t="shared" si="24"/>
        <v>331716.99971</v>
      </c>
      <c r="H1411" s="2">
        <f t="shared" si="27"/>
        <v>0.53999999992083758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25349.34</v>
      </c>
      <c r="D1420" s="1">
        <f>'RAS-funkcijski'!E126</f>
        <v>38999.78</v>
      </c>
      <c r="E1420" s="1">
        <v>0</v>
      </c>
      <c r="F1420" s="1">
        <v>0</v>
      </c>
      <c r="G1420" s="2">
        <f t="shared" si="24"/>
        <v>12608.565799999998</v>
      </c>
      <c r="H1420" s="2">
        <f t="shared" si="27"/>
        <v>0.56000000000130967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984121.87</v>
      </c>
      <c r="D1435" s="13">
        <f>'RAS-funkcijski'!E141</f>
        <v>1027387.85</v>
      </c>
      <c r="E1435" s="13">
        <v>0</v>
      </c>
      <c r="F1435" s="13">
        <v>0</v>
      </c>
      <c r="G1435" s="14">
        <f t="shared" si="24"/>
        <v>416328.96709000005</v>
      </c>
      <c r="H1435" s="14">
        <f t="shared" si="27"/>
        <v>0.28000000002793968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10952.08</v>
      </c>
      <c r="E1436" s="6">
        <v>0</v>
      </c>
      <c r="F1436" s="6">
        <v>0</v>
      </c>
      <c r="G1436" s="7">
        <f t="shared" si="24"/>
        <v>21.904160000000001</v>
      </c>
      <c r="H1436" s="7">
        <f t="shared" si="27"/>
        <v>7.999999999992724E-2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10952.08</v>
      </c>
      <c r="E1453" s="1">
        <v>0</v>
      </c>
      <c r="F1453" s="1">
        <v>0</v>
      </c>
      <c r="G1453" s="2">
        <f t="shared" si="24"/>
        <v>394.27487999999994</v>
      </c>
      <c r="H1453" s="2">
        <f t="shared" si="27"/>
        <v>7.999999999992724E-2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10952.08</v>
      </c>
      <c r="E1454" s="1">
        <v>0</v>
      </c>
      <c r="F1454" s="1">
        <v>0</v>
      </c>
      <c r="G1454" s="2">
        <f t="shared" si="24"/>
        <v>416.17903999999999</v>
      </c>
      <c r="H1454" s="2">
        <f t="shared" si="27"/>
        <v>7.999999999992724E-2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10952.08</v>
      </c>
      <c r="E1456" s="1">
        <v>0</v>
      </c>
      <c r="F1456" s="1">
        <v>0</v>
      </c>
      <c r="G1456" s="2">
        <f t="shared" si="24"/>
        <v>459.98736000000002</v>
      </c>
      <c r="H1456" s="2">
        <f t="shared" si="27"/>
        <v>7.999999999992724E-2</v>
      </c>
      <c r="I1456" s="10">
        <f t="shared" si="30"/>
        <v>36.79898879996653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66463.81</v>
      </c>
      <c r="D1480" s="6"/>
      <c r="E1480" s="6">
        <v>0</v>
      </c>
      <c r="F1480" s="6">
        <v>0</v>
      </c>
      <c r="G1480" s="7">
        <f t="shared" ref="G1480:G1580" si="34">B1480/1000*C1480</f>
        <v>66.463809999999995</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1028602.9199999999</v>
      </c>
      <c r="D1481" s="1">
        <v>0</v>
      </c>
      <c r="E1481" s="1">
        <v>0</v>
      </c>
      <c r="F1481" s="1">
        <v>0</v>
      </c>
      <c r="G1481" s="2">
        <f t="shared" si="34"/>
        <v>2057.2058400000001</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1012388.7899999999</v>
      </c>
      <c r="D1483" s="1">
        <v>0</v>
      </c>
      <c r="E1483" s="1">
        <v>0</v>
      </c>
      <c r="F1483" s="1">
        <v>0</v>
      </c>
      <c r="G1483" s="2">
        <f t="shared" si="34"/>
        <v>4049.5551599999999</v>
      </c>
      <c r="H1483" s="2">
        <f t="shared" si="35"/>
        <v>0.21000000007916242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822971.84</v>
      </c>
      <c r="D1484" s="1">
        <v>0</v>
      </c>
      <c r="E1484" s="1">
        <v>0</v>
      </c>
      <c r="F1484" s="1">
        <v>0</v>
      </c>
      <c r="G1484" s="2">
        <f t="shared" si="34"/>
        <v>4114.8591999999999</v>
      </c>
      <c r="H1484" s="2">
        <f t="shared" si="35"/>
        <v>0.16000000003259629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184614.3</v>
      </c>
      <c r="D1485" s="1">
        <v>0</v>
      </c>
      <c r="E1485" s="1">
        <v>0</v>
      </c>
      <c r="F1485" s="1">
        <v>0</v>
      </c>
      <c r="G1485" s="2">
        <f t="shared" si="34"/>
        <v>1107.6858</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1057.3800000000001</v>
      </c>
      <c r="D1486" s="1">
        <v>0</v>
      </c>
      <c r="E1486" s="1">
        <v>0</v>
      </c>
      <c r="F1486" s="1">
        <v>0</v>
      </c>
      <c r="G1486" s="2">
        <f t="shared" si="34"/>
        <v>7.4016600000000006</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1895.18</v>
      </c>
      <c r="D1489" s="1">
        <v>0</v>
      </c>
      <c r="E1489" s="1">
        <v>0</v>
      </c>
      <c r="F1489" s="1">
        <v>0</v>
      </c>
      <c r="G1489" s="2">
        <f t="shared" si="34"/>
        <v>18.951800000000002</v>
      </c>
      <c r="H1489" s="2">
        <f t="shared" si="35"/>
        <v>0.18000000000006366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1850.09</v>
      </c>
      <c r="D1491" s="1">
        <v>0</v>
      </c>
      <c r="E1491" s="1">
        <v>0</v>
      </c>
      <c r="F1491" s="1">
        <v>0</v>
      </c>
      <c r="G1491" s="2">
        <f t="shared" si="34"/>
        <v>22.201080000000001</v>
      </c>
      <c r="H1491" s="2">
        <f t="shared" si="35"/>
        <v>8.9999999999918145E-2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16214.13</v>
      </c>
      <c r="D1492" s="1">
        <v>0</v>
      </c>
      <c r="E1492" s="1">
        <v>0</v>
      </c>
      <c r="F1492" s="1">
        <v>0</v>
      </c>
      <c r="G1492" s="2">
        <f t="shared" si="34"/>
        <v>210.78368999999998</v>
      </c>
      <c r="H1492" s="2">
        <f t="shared" si="35"/>
        <v>0.12999999999919964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1013922.6799999999</v>
      </c>
      <c r="D1499" s="1">
        <v>0</v>
      </c>
      <c r="E1499" s="1">
        <v>0</v>
      </c>
      <c r="F1499" s="1">
        <v>0</v>
      </c>
      <c r="G1499" s="2">
        <f t="shared" si="34"/>
        <v>20278.453600000001</v>
      </c>
      <c r="H1499" s="2">
        <f t="shared" si="35"/>
        <v>0.32000000006519258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997708.54999999993</v>
      </c>
      <c r="D1501" s="1">
        <v>0</v>
      </c>
      <c r="E1501" s="1">
        <v>0</v>
      </c>
      <c r="F1501" s="1">
        <v>0</v>
      </c>
      <c r="G1501" s="2">
        <f t="shared" si="34"/>
        <v>21949.588099999997</v>
      </c>
      <c r="H1501" s="2">
        <f t="shared" si="35"/>
        <v>0.45000000006984919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811949.43</v>
      </c>
      <c r="D1502" s="1">
        <v>0</v>
      </c>
      <c r="E1502" s="1">
        <v>0</v>
      </c>
      <c r="F1502" s="1">
        <v>0</v>
      </c>
      <c r="G1502" s="2">
        <f t="shared" si="34"/>
        <v>18674.836890000002</v>
      </c>
      <c r="H1502" s="2">
        <f t="shared" si="35"/>
        <v>0.43000000005122274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182482.3</v>
      </c>
      <c r="D1503" s="1">
        <v>0</v>
      </c>
      <c r="E1503" s="1">
        <v>0</v>
      </c>
      <c r="F1503" s="1">
        <v>0</v>
      </c>
      <c r="G1503" s="2">
        <f t="shared" si="34"/>
        <v>4379.5752000000002</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974.11</v>
      </c>
      <c r="D1504" s="1">
        <v>0</v>
      </c>
      <c r="E1504" s="1">
        <v>0</v>
      </c>
      <c r="F1504" s="1">
        <v>0</v>
      </c>
      <c r="G1504" s="2">
        <f t="shared" si="34"/>
        <v>24.35275</v>
      </c>
      <c r="H1504" s="2">
        <f t="shared" si="35"/>
        <v>0.11000000000001364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1756.08</v>
      </c>
      <c r="D1507" s="1">
        <v>0</v>
      </c>
      <c r="E1507" s="1">
        <v>0</v>
      </c>
      <c r="F1507" s="1">
        <v>0</v>
      </c>
      <c r="G1507" s="2">
        <f t="shared" si="34"/>
        <v>49.17024</v>
      </c>
      <c r="H1507" s="2">
        <f t="shared" si="35"/>
        <v>7.999999999992724E-2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546.63</v>
      </c>
      <c r="D1509" s="1">
        <v>0</v>
      </c>
      <c r="E1509" s="1">
        <v>0</v>
      </c>
      <c r="F1509" s="1">
        <v>0</v>
      </c>
      <c r="G1509" s="2">
        <f t="shared" si="34"/>
        <v>16.398899999999998</v>
      </c>
      <c r="H1509" s="2">
        <f t="shared" si="35"/>
        <v>0.37000000000000455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16214.13</v>
      </c>
      <c r="D1510" s="1">
        <v>0</v>
      </c>
      <c r="E1510" s="1">
        <v>0</v>
      </c>
      <c r="F1510" s="1">
        <v>0</v>
      </c>
      <c r="G1510" s="2">
        <f t="shared" si="34"/>
        <v>502.63802999999996</v>
      </c>
      <c r="H1510" s="2">
        <f t="shared" si="35"/>
        <v>0.12999999999919964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81144.050000000047</v>
      </c>
      <c r="D1517" s="1">
        <v>0</v>
      </c>
      <c r="E1517" s="1">
        <v>0</v>
      </c>
      <c r="F1517" s="1">
        <v>0</v>
      </c>
      <c r="G1517" s="2">
        <f t="shared" si="34"/>
        <v>3083.4739000000018</v>
      </c>
      <c r="H1517" s="2">
        <f t="shared" si="35"/>
        <v>5.0000000046566129E-2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81144.05</v>
      </c>
      <c r="D1576" s="1">
        <v>0</v>
      </c>
      <c r="E1576" s="1">
        <v>0</v>
      </c>
      <c r="F1576" s="1">
        <v>0</v>
      </c>
      <c r="G1576" s="2">
        <f t="shared" si="34"/>
        <v>7870.9728500000001</v>
      </c>
      <c r="H1576" s="2">
        <f t="shared" si="35"/>
        <v>5.0000000002910383E-2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81144.05</v>
      </c>
      <c r="D1578" s="1">
        <v>0</v>
      </c>
      <c r="E1578" s="1">
        <v>0</v>
      </c>
      <c r="F1578" s="1">
        <v>0</v>
      </c>
      <c r="G1578" s="2">
        <f t="shared" si="34"/>
        <v>8033.2609500000008</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14355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983353.51</v>
      </c>
      <c r="I16" s="170">
        <f>'PR-RAS'!E6</f>
        <v>1040755.1099999999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940698.49</v>
      </c>
      <c r="I17" s="170">
        <f>'PR-RAS'!E151</f>
        <v>1011173.72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10012.300000000014</v>
      </c>
      <c r="I18" s="170">
        <f>'PR-RAS'!E645</f>
        <v>23379.559999999896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2550910.83</v>
      </c>
      <c r="I20" s="173">
        <f>BILANCA!E7</f>
        <v>2506413.6799999997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71832.72</v>
      </c>
      <c r="I21" s="175">
        <f>BILANCA!E68</f>
        <v>100216.22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66463.810000000012</v>
      </c>
      <c r="I22" s="175">
        <f>BILANCA!E176</f>
        <v>81144.049999999988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2556279.7399999998</v>
      </c>
      <c r="I23" s="177">
        <f>BILANCA!E237</f>
        <v>2525485.85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984121.87</v>
      </c>
      <c r="I27" s="175">
        <f>'RAS-funkcijski'!E114</f>
        <v>1027387.85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984121.87</v>
      </c>
      <c r="I28" s="179">
        <f>'RAS-funkcijski'!E141</f>
        <v>1027387.85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10952.08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10952.08</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66463.81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81144.050000000047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81144.05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88" zoomScale="130" zoomScaleNormal="130" workbookViewId="0">
      <selection activeCell="E412" sqref="E41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983353.51</v>
      </c>
      <c r="E6" s="51">
        <f>E7+E44+E50+E82+E106+E124+E133+E139</f>
        <v>1040755.1099999999</v>
      </c>
      <c r="F6" s="52">
        <f t="shared" ref="F6:F131" si="0">IF(D6&lt;&gt;0,IF(E6/D6&gt;=100,"&gt;&gt;100",E6/D6*100),"-")</f>
        <v>105.83733107333902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771396.74999999988</v>
      </c>
      <c r="E50" s="51">
        <f>E51+E54+E59+E62+E65+E68+E71+E74+E77</f>
        <v>912964.83</v>
      </c>
      <c r="F50" s="52">
        <f t="shared" si="0"/>
        <v>118.35217480498849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132.72</v>
      </c>
      <c r="E59" s="51">
        <f t="shared" si="12"/>
        <v>1330.32</v>
      </c>
      <c r="F59" s="52">
        <f t="shared" si="0"/>
        <v>1002.3508137432189</v>
      </c>
    </row>
    <row r="60" spans="1:6" ht="24" x14ac:dyDescent="0.2">
      <c r="A60" s="53">
        <v>6331</v>
      </c>
      <c r="B60" s="86" t="s">
        <v>166</v>
      </c>
      <c r="C60" s="50" t="s">
        <v>167</v>
      </c>
      <c r="D60" s="242">
        <v>132.72</v>
      </c>
      <c r="E60" s="242">
        <v>1330.32</v>
      </c>
      <c r="F60" s="52">
        <f t="shared" si="0"/>
        <v>1002.3508137432189</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771264.02999999991</v>
      </c>
      <c r="E68" s="51">
        <f t="shared" si="15"/>
        <v>858678.65</v>
      </c>
      <c r="F68" s="52">
        <f t="shared" si="0"/>
        <v>111.33394228173718</v>
      </c>
    </row>
    <row r="69" spans="1:6" ht="12.75" customHeight="1" x14ac:dyDescent="0.2">
      <c r="A69" s="53" t="s">
        <v>184</v>
      </c>
      <c r="B69" s="85" t="s">
        <v>185</v>
      </c>
      <c r="C69" s="50" t="s">
        <v>184</v>
      </c>
      <c r="D69" s="242">
        <v>760444.09</v>
      </c>
      <c r="E69" s="242">
        <v>846951.26</v>
      </c>
      <c r="F69" s="52">
        <f t="shared" si="0"/>
        <v>111.37587511528955</v>
      </c>
    </row>
    <row r="70" spans="1:6" ht="24" x14ac:dyDescent="0.2">
      <c r="A70" s="53" t="s">
        <v>186</v>
      </c>
      <c r="B70" s="85" t="s">
        <v>187</v>
      </c>
      <c r="C70" s="50" t="s">
        <v>186</v>
      </c>
      <c r="D70" s="242">
        <v>10819.94</v>
      </c>
      <c r="E70" s="242">
        <v>11727.39</v>
      </c>
      <c r="F70" s="52">
        <f t="shared" si="0"/>
        <v>108.38683024120282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52955.86</v>
      </c>
      <c r="F74" s="52" t="str">
        <f t="shared" si="0"/>
        <v>-</v>
      </c>
    </row>
    <row r="75" spans="1:6" ht="12.75" customHeight="1" x14ac:dyDescent="0.2">
      <c r="A75" s="53" t="s">
        <v>196</v>
      </c>
      <c r="B75" s="85" t="s">
        <v>197</v>
      </c>
      <c r="C75" s="50" t="s">
        <v>196</v>
      </c>
      <c r="D75" s="242">
        <v>0</v>
      </c>
      <c r="E75" s="242">
        <v>52955.86</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0.06</v>
      </c>
      <c r="E82" s="51">
        <f t="shared" si="19"/>
        <v>1.32</v>
      </c>
      <c r="F82" s="52">
        <f t="shared" si="0"/>
        <v>2200.0000000000005</v>
      </c>
    </row>
    <row r="83" spans="1:6" ht="12.75" customHeight="1" x14ac:dyDescent="0.2">
      <c r="A83" s="53">
        <v>641</v>
      </c>
      <c r="B83" s="85" t="s">
        <v>212</v>
      </c>
      <c r="C83" s="50" t="s">
        <v>213</v>
      </c>
      <c r="D83" s="51">
        <f t="shared" ref="D83:E83" si="20">SUM(D84:D90)</f>
        <v>0.06</v>
      </c>
      <c r="E83" s="51">
        <f t="shared" si="20"/>
        <v>1.32</v>
      </c>
      <c r="F83" s="52">
        <f t="shared" si="0"/>
        <v>2200.0000000000005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1.32</v>
      </c>
      <c r="F85" s="52">
        <f t="shared" si="0"/>
        <v>2200.0000000000005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5575.81</v>
      </c>
      <c r="E106" s="51">
        <f t="shared" si="23"/>
        <v>2608.7199999999998</v>
      </c>
      <c r="F106" s="52">
        <f t="shared" si="0"/>
        <v>46.786386193216764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5575.81</v>
      </c>
      <c r="E112" s="51">
        <f t="shared" si="25"/>
        <v>2608.7199999999998</v>
      </c>
      <c r="F112" s="52">
        <f t="shared" si="0"/>
        <v>46.786386193216764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5575.81</v>
      </c>
      <c r="E117" s="242">
        <v>2608.7199999999998</v>
      </c>
      <c r="F117" s="52">
        <f t="shared" si="0"/>
        <v>46.786386193216764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3811.8</v>
      </c>
      <c r="E124" s="51">
        <f t="shared" si="27"/>
        <v>3805.22</v>
      </c>
      <c r="F124" s="52">
        <f t="shared" si="0"/>
        <v>99.827378141560402</v>
      </c>
    </row>
    <row r="125" spans="1:6" ht="12.75" customHeight="1" x14ac:dyDescent="0.2">
      <c r="A125" s="53">
        <v>661</v>
      </c>
      <c r="B125" s="86" t="s">
        <v>296</v>
      </c>
      <c r="C125" s="50" t="s">
        <v>297</v>
      </c>
      <c r="D125" s="51">
        <f t="shared" ref="D125:E125" si="28">SUM(D126:D127)</f>
        <v>3413.63</v>
      </c>
      <c r="E125" s="51">
        <f t="shared" si="28"/>
        <v>3805.22</v>
      </c>
      <c r="F125" s="52">
        <f t="shared" si="0"/>
        <v>111.47136625820606</v>
      </c>
    </row>
    <row r="126" spans="1:6" ht="12.75" customHeight="1" x14ac:dyDescent="0.2">
      <c r="A126" s="53">
        <v>6614</v>
      </c>
      <c r="B126" s="86" t="s">
        <v>298</v>
      </c>
      <c r="C126" s="50" t="s">
        <v>299</v>
      </c>
      <c r="D126" s="242">
        <v>156.61000000000001</v>
      </c>
      <c r="E126" s="242">
        <v>120.1</v>
      </c>
      <c r="F126" s="52">
        <f t="shared" si="0"/>
        <v>76.68731243215629</v>
      </c>
    </row>
    <row r="127" spans="1:6" ht="12.75" customHeight="1" x14ac:dyDescent="0.2">
      <c r="A127" s="53">
        <v>6615</v>
      </c>
      <c r="B127" s="86" t="s">
        <v>300</v>
      </c>
      <c r="C127" s="50" t="s">
        <v>301</v>
      </c>
      <c r="D127" s="242">
        <v>3257.02</v>
      </c>
      <c r="E127" s="242">
        <v>3685.12</v>
      </c>
      <c r="F127" s="52">
        <f t="shared" si="0"/>
        <v>113.14391683195069</v>
      </c>
    </row>
    <row r="128" spans="1:6" ht="24" x14ac:dyDescent="0.2">
      <c r="A128" s="53">
        <v>663</v>
      </c>
      <c r="B128" s="231" t="s">
        <v>302</v>
      </c>
      <c r="C128" s="50" t="s">
        <v>303</v>
      </c>
      <c r="D128" s="51">
        <f t="shared" ref="D128:E128" si="29">SUM(D129:D132)</f>
        <v>398.17</v>
      </c>
      <c r="E128" s="51">
        <f t="shared" si="29"/>
        <v>0</v>
      </c>
      <c r="F128" s="52">
        <f t="shared" si="0"/>
        <v>0</v>
      </c>
    </row>
    <row r="129" spans="1:6" ht="12.75" customHeight="1" x14ac:dyDescent="0.2">
      <c r="A129" s="53">
        <v>6631</v>
      </c>
      <c r="B129" s="86" t="s">
        <v>304</v>
      </c>
      <c r="C129" s="50" t="s">
        <v>305</v>
      </c>
      <c r="D129" s="242">
        <v>398.17</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202502.72999999998</v>
      </c>
      <c r="E133" s="51">
        <f t="shared" si="30"/>
        <v>121375.01999999999</v>
      </c>
      <c r="F133" s="52">
        <f t="shared" ref="F133:F223" si="31">IF(D133&lt;&gt;0,IF(E133/D133&gt;=100,"&gt;&gt;100",E133/D133*100),"-")</f>
        <v>59.937473435543311</v>
      </c>
    </row>
    <row r="134" spans="1:6" ht="24" x14ac:dyDescent="0.2">
      <c r="A134" s="53">
        <v>671</v>
      </c>
      <c r="B134" s="232" t="s">
        <v>314</v>
      </c>
      <c r="C134" s="50" t="s">
        <v>315</v>
      </c>
      <c r="D134" s="51">
        <f t="shared" ref="D134:E134" si="32">SUM(D135:D137)</f>
        <v>202502.72999999998</v>
      </c>
      <c r="E134" s="51">
        <f t="shared" si="32"/>
        <v>121375.01999999999</v>
      </c>
      <c r="F134" s="52">
        <f t="shared" si="31"/>
        <v>59.937473435543311</v>
      </c>
    </row>
    <row r="135" spans="1:6" ht="12.75" customHeight="1" x14ac:dyDescent="0.2">
      <c r="A135" s="53">
        <v>6711</v>
      </c>
      <c r="B135" s="85" t="s">
        <v>316</v>
      </c>
      <c r="C135" s="50" t="s">
        <v>317</v>
      </c>
      <c r="D135" s="242">
        <v>190934.15</v>
      </c>
      <c r="E135" s="242">
        <v>121136.12</v>
      </c>
      <c r="F135" s="52">
        <f t="shared" si="31"/>
        <v>63.443925562818379</v>
      </c>
    </row>
    <row r="136" spans="1:6" ht="24" x14ac:dyDescent="0.2">
      <c r="A136" s="53">
        <v>6712</v>
      </c>
      <c r="B136" s="232" t="s">
        <v>318</v>
      </c>
      <c r="C136" s="50" t="s">
        <v>319</v>
      </c>
      <c r="D136" s="242">
        <v>11568.58</v>
      </c>
      <c r="E136" s="242">
        <v>238.9</v>
      </c>
      <c r="F136" s="52">
        <f t="shared" si="31"/>
        <v>2.065076266922993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66.36</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66.36</v>
      </c>
      <c r="E150" s="242"/>
      <c r="F150" s="52">
        <f t="shared" si="31"/>
        <v>0</v>
      </c>
    </row>
    <row r="151" spans="1:6" ht="12.75" customHeight="1" x14ac:dyDescent="0.2">
      <c r="A151" s="53">
        <v>3</v>
      </c>
      <c r="B151" s="85" t="s">
        <v>348</v>
      </c>
      <c r="C151" s="50" t="s">
        <v>56</v>
      </c>
      <c r="D151" s="51">
        <f t="shared" ref="D151:E151" si="35">D152+D163+D196+D215+D224+D252+D263</f>
        <v>940698.49</v>
      </c>
      <c r="E151" s="51">
        <f t="shared" si="35"/>
        <v>1011173.72</v>
      </c>
      <c r="F151" s="52">
        <f t="shared" si="31"/>
        <v>107.49179792985528</v>
      </c>
    </row>
    <row r="152" spans="1:6" ht="12.75" customHeight="1" x14ac:dyDescent="0.2">
      <c r="A152" s="53">
        <v>31</v>
      </c>
      <c r="B152" s="85" t="s">
        <v>349</v>
      </c>
      <c r="C152" s="50" t="s">
        <v>35</v>
      </c>
      <c r="D152" s="51">
        <f t="shared" ref="D152:E152" si="36">D153+D158+D159</f>
        <v>701685.47</v>
      </c>
      <c r="E152" s="51">
        <f t="shared" si="36"/>
        <v>811160.07</v>
      </c>
      <c r="F152" s="52">
        <f t="shared" si="31"/>
        <v>115.60166266518243</v>
      </c>
    </row>
    <row r="153" spans="1:6" ht="12.75" customHeight="1" x14ac:dyDescent="0.2">
      <c r="A153" s="53">
        <v>311</v>
      </c>
      <c r="B153" s="85" t="s">
        <v>350</v>
      </c>
      <c r="C153" s="50" t="s">
        <v>351</v>
      </c>
      <c r="D153" s="51">
        <f t="shared" ref="D153:E153" si="37">SUM(D154:D157)</f>
        <v>578621.14</v>
      </c>
      <c r="E153" s="51">
        <f t="shared" si="37"/>
        <v>664940.64</v>
      </c>
      <c r="F153" s="52">
        <f t="shared" si="31"/>
        <v>114.91813797193791</v>
      </c>
    </row>
    <row r="154" spans="1:6" ht="12.75" customHeight="1" x14ac:dyDescent="0.2">
      <c r="A154" s="53">
        <v>3111</v>
      </c>
      <c r="B154" s="85" t="s">
        <v>352</v>
      </c>
      <c r="C154" s="50" t="s">
        <v>353</v>
      </c>
      <c r="D154" s="242">
        <v>578621.14</v>
      </c>
      <c r="E154" s="242">
        <v>664940.64</v>
      </c>
      <c r="F154" s="52">
        <f t="shared" si="31"/>
        <v>114.91813797193791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27263.74</v>
      </c>
      <c r="E158" s="242">
        <v>35885.82</v>
      </c>
      <c r="F158" s="52">
        <f t="shared" si="31"/>
        <v>131.62471473099436</v>
      </c>
    </row>
    <row r="159" spans="1:6" ht="12.75" customHeight="1" x14ac:dyDescent="0.2">
      <c r="A159" s="53">
        <v>313</v>
      </c>
      <c r="B159" s="85" t="s">
        <v>362</v>
      </c>
      <c r="C159" s="50" t="s">
        <v>363</v>
      </c>
      <c r="D159" s="51">
        <f t="shared" ref="D159:E159" si="38">SUM(D160:D162)</f>
        <v>95800.59</v>
      </c>
      <c r="E159" s="51">
        <f t="shared" si="38"/>
        <v>110333.61</v>
      </c>
      <c r="F159" s="52">
        <f t="shared" si="31"/>
        <v>115.17007358722948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95800.59</v>
      </c>
      <c r="E161" s="242">
        <v>110333.61</v>
      </c>
      <c r="F161" s="52">
        <f t="shared" si="31"/>
        <v>115.17007358722948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236110.06000000003</v>
      </c>
      <c r="E163" s="51">
        <f t="shared" si="39"/>
        <v>196748.87</v>
      </c>
      <c r="F163" s="52">
        <f t="shared" si="31"/>
        <v>83.329304138925707</v>
      </c>
    </row>
    <row r="164" spans="1:6" ht="12.75" customHeight="1" x14ac:dyDescent="0.2">
      <c r="A164" s="53">
        <v>321</v>
      </c>
      <c r="B164" s="85" t="s">
        <v>371</v>
      </c>
      <c r="C164" s="50" t="s">
        <v>372</v>
      </c>
      <c r="D164" s="51">
        <f t="shared" ref="D164:E164" si="40">SUM(D165:D168)</f>
        <v>42601.59</v>
      </c>
      <c r="E164" s="51">
        <f t="shared" si="40"/>
        <v>52020.460000000006</v>
      </c>
      <c r="F164" s="52">
        <f t="shared" si="31"/>
        <v>122.10919827170773</v>
      </c>
    </row>
    <row r="165" spans="1:6" ht="12.75" customHeight="1" x14ac:dyDescent="0.2">
      <c r="A165" s="53">
        <v>3211</v>
      </c>
      <c r="B165" s="85" t="s">
        <v>373</v>
      </c>
      <c r="C165" s="50" t="s">
        <v>374</v>
      </c>
      <c r="D165" s="242">
        <v>3479.43</v>
      </c>
      <c r="E165" s="242">
        <v>3856.78</v>
      </c>
      <c r="F165" s="52">
        <f t="shared" si="31"/>
        <v>110.8451671681856</v>
      </c>
    </row>
    <row r="166" spans="1:6" ht="12.75" customHeight="1" x14ac:dyDescent="0.2">
      <c r="A166" s="53">
        <v>3212</v>
      </c>
      <c r="B166" s="85" t="s">
        <v>375</v>
      </c>
      <c r="C166" s="50" t="s">
        <v>376</v>
      </c>
      <c r="D166" s="242">
        <v>38364.85</v>
      </c>
      <c r="E166" s="242">
        <v>39783.480000000003</v>
      </c>
      <c r="F166" s="52">
        <f t="shared" si="31"/>
        <v>103.69773373283098</v>
      </c>
    </row>
    <row r="167" spans="1:6" ht="12.75" customHeight="1" x14ac:dyDescent="0.2">
      <c r="A167" s="53">
        <v>3213</v>
      </c>
      <c r="B167" s="85" t="s">
        <v>377</v>
      </c>
      <c r="C167" s="50" t="s">
        <v>378</v>
      </c>
      <c r="D167" s="242">
        <v>597.25</v>
      </c>
      <c r="E167" s="242">
        <v>8032.4</v>
      </c>
      <c r="F167" s="52">
        <f t="shared" si="31"/>
        <v>1344.8974466303894</v>
      </c>
    </row>
    <row r="168" spans="1:6" ht="12.75" customHeight="1" x14ac:dyDescent="0.2">
      <c r="A168" s="53">
        <v>3214</v>
      </c>
      <c r="B168" s="85" t="s">
        <v>379</v>
      </c>
      <c r="C168" s="50" t="s">
        <v>380</v>
      </c>
      <c r="D168" s="242">
        <v>160.06</v>
      </c>
      <c r="E168" s="242">
        <v>347.8</v>
      </c>
      <c r="F168" s="52">
        <f t="shared" si="31"/>
        <v>217.29351493190055</v>
      </c>
    </row>
    <row r="169" spans="1:6" ht="12.75" customHeight="1" x14ac:dyDescent="0.2">
      <c r="A169" s="53">
        <v>322</v>
      </c>
      <c r="B169" s="85" t="s">
        <v>381</v>
      </c>
      <c r="C169" s="50" t="s">
        <v>382</v>
      </c>
      <c r="D169" s="51">
        <f t="shared" ref="D169:E169" si="41">SUM(D170:D176)</f>
        <v>99580.290000000008</v>
      </c>
      <c r="E169" s="51">
        <f t="shared" si="41"/>
        <v>92869.170000000013</v>
      </c>
      <c r="F169" s="52">
        <f t="shared" si="31"/>
        <v>93.260594039242108</v>
      </c>
    </row>
    <row r="170" spans="1:6" ht="12.75" customHeight="1" x14ac:dyDescent="0.2">
      <c r="A170" s="53">
        <v>3221</v>
      </c>
      <c r="B170" s="85" t="s">
        <v>383</v>
      </c>
      <c r="C170" s="50" t="s">
        <v>384</v>
      </c>
      <c r="D170" s="242">
        <v>7263.57</v>
      </c>
      <c r="E170" s="242">
        <v>8533.67</v>
      </c>
      <c r="F170" s="52">
        <f t="shared" si="31"/>
        <v>117.48589192366839</v>
      </c>
    </row>
    <row r="171" spans="1:6" ht="12.75" customHeight="1" x14ac:dyDescent="0.2">
      <c r="A171" s="53">
        <v>3222</v>
      </c>
      <c r="B171" s="85" t="s">
        <v>385</v>
      </c>
      <c r="C171" s="50" t="s">
        <v>386</v>
      </c>
      <c r="D171" s="242">
        <v>25492.68</v>
      </c>
      <c r="E171" s="242">
        <v>37183.980000000003</v>
      </c>
      <c r="F171" s="52">
        <f t="shared" si="31"/>
        <v>145.86140021370841</v>
      </c>
    </row>
    <row r="172" spans="1:6" ht="12.75" customHeight="1" x14ac:dyDescent="0.2">
      <c r="A172" s="53">
        <v>3223</v>
      </c>
      <c r="B172" s="85" t="s">
        <v>387</v>
      </c>
      <c r="C172" s="50" t="s">
        <v>388</v>
      </c>
      <c r="D172" s="242">
        <v>58940.6</v>
      </c>
      <c r="E172" s="242">
        <v>42018.8</v>
      </c>
      <c r="F172" s="52">
        <f t="shared" si="31"/>
        <v>71.290078485797565</v>
      </c>
    </row>
    <row r="173" spans="1:6" ht="12.75" customHeight="1" x14ac:dyDescent="0.2">
      <c r="A173" s="53">
        <v>3224</v>
      </c>
      <c r="B173" s="85" t="s">
        <v>389</v>
      </c>
      <c r="C173" s="50" t="s">
        <v>390</v>
      </c>
      <c r="D173" s="242">
        <v>5767.62</v>
      </c>
      <c r="E173" s="242">
        <v>4256.8599999999997</v>
      </c>
      <c r="F173" s="52">
        <f t="shared" si="31"/>
        <v>73.806180018794578</v>
      </c>
    </row>
    <row r="174" spans="1:6" ht="12.75" customHeight="1" x14ac:dyDescent="0.2">
      <c r="A174" s="53">
        <v>3225</v>
      </c>
      <c r="B174" s="85" t="s">
        <v>391</v>
      </c>
      <c r="C174" s="50" t="s">
        <v>392</v>
      </c>
      <c r="D174" s="242">
        <v>1755.91</v>
      </c>
      <c r="E174" s="242">
        <v>339.13</v>
      </c>
      <c r="F174" s="52">
        <f t="shared" si="31"/>
        <v>19.313632247666451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359.91</v>
      </c>
      <c r="E176" s="242">
        <v>536.73</v>
      </c>
      <c r="F176" s="52">
        <f t="shared" si="31"/>
        <v>149.12894890389262</v>
      </c>
    </row>
    <row r="177" spans="1:6" ht="12.75" customHeight="1" x14ac:dyDescent="0.2">
      <c r="A177" s="53">
        <v>323</v>
      </c>
      <c r="B177" s="85" t="s">
        <v>397</v>
      </c>
      <c r="C177" s="50" t="s">
        <v>398</v>
      </c>
      <c r="D177" s="51">
        <f t="shared" ref="D177:E177" si="42">SUM(D178:D186)</f>
        <v>90720.21</v>
      </c>
      <c r="E177" s="51">
        <f t="shared" si="42"/>
        <v>45681.939999999995</v>
      </c>
      <c r="F177" s="52">
        <f t="shared" si="31"/>
        <v>50.354755572104594</v>
      </c>
    </row>
    <row r="178" spans="1:6" ht="12.75" customHeight="1" x14ac:dyDescent="0.2">
      <c r="A178" s="53">
        <v>3231</v>
      </c>
      <c r="B178" s="85" t="s">
        <v>399</v>
      </c>
      <c r="C178" s="50" t="s">
        <v>400</v>
      </c>
      <c r="D178" s="242">
        <v>1967.73</v>
      </c>
      <c r="E178" s="242">
        <v>2142.73</v>
      </c>
      <c r="F178" s="52">
        <f t="shared" si="31"/>
        <v>108.89349656711032</v>
      </c>
    </row>
    <row r="179" spans="1:6" ht="12.75" customHeight="1" x14ac:dyDescent="0.2">
      <c r="A179" s="53">
        <v>3232</v>
      </c>
      <c r="B179" s="85" t="s">
        <v>401</v>
      </c>
      <c r="C179" s="50" t="s">
        <v>402</v>
      </c>
      <c r="D179" s="242">
        <v>72926.75</v>
      </c>
      <c r="E179" s="242">
        <v>31676.84</v>
      </c>
      <c r="F179" s="52">
        <f t="shared" si="31"/>
        <v>43.436516778822586</v>
      </c>
    </row>
    <row r="180" spans="1:6" ht="12.75" customHeight="1" x14ac:dyDescent="0.2">
      <c r="A180" s="53">
        <v>3233</v>
      </c>
      <c r="B180" s="85" t="s">
        <v>403</v>
      </c>
      <c r="C180" s="50" t="s">
        <v>404</v>
      </c>
      <c r="D180" s="242">
        <v>0</v>
      </c>
      <c r="E180" s="242">
        <v>769.35</v>
      </c>
      <c r="F180" s="52" t="str">
        <f t="shared" si="31"/>
        <v>-</v>
      </c>
    </row>
    <row r="181" spans="1:6" ht="12.75" customHeight="1" x14ac:dyDescent="0.2">
      <c r="A181" s="53">
        <v>3234</v>
      </c>
      <c r="B181" s="85" t="s">
        <v>405</v>
      </c>
      <c r="C181" s="50" t="s">
        <v>406</v>
      </c>
      <c r="D181" s="242">
        <v>5133.96</v>
      </c>
      <c r="E181" s="242">
        <v>6128.32</v>
      </c>
      <c r="F181" s="52">
        <f t="shared" si="31"/>
        <v>119.36828491067324</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6922.92</v>
      </c>
      <c r="E183" s="242">
        <v>1916.86</v>
      </c>
      <c r="F183" s="52">
        <f t="shared" si="31"/>
        <v>27.688605386166532</v>
      </c>
    </row>
    <row r="184" spans="1:6" ht="12.75" customHeight="1" x14ac:dyDescent="0.2">
      <c r="A184" s="53">
        <v>3237</v>
      </c>
      <c r="B184" s="85" t="s">
        <v>411</v>
      </c>
      <c r="C184" s="50" t="s">
        <v>412</v>
      </c>
      <c r="D184" s="242">
        <v>701.77</v>
      </c>
      <c r="E184" s="242">
        <v>755.31</v>
      </c>
      <c r="F184" s="52">
        <f t="shared" si="31"/>
        <v>107.62928024851446</v>
      </c>
    </row>
    <row r="185" spans="1:6" ht="12.75" customHeight="1" x14ac:dyDescent="0.2">
      <c r="A185" s="53">
        <v>3238</v>
      </c>
      <c r="B185" s="85" t="s">
        <v>413</v>
      </c>
      <c r="C185" s="50" t="s">
        <v>414</v>
      </c>
      <c r="D185" s="242">
        <v>1768.27</v>
      </c>
      <c r="E185" s="242">
        <v>1831.18</v>
      </c>
      <c r="F185" s="52">
        <f t="shared" si="31"/>
        <v>103.55771460240801</v>
      </c>
    </row>
    <row r="186" spans="1:6" ht="12.75" customHeight="1" x14ac:dyDescent="0.2">
      <c r="A186" s="53">
        <v>3239</v>
      </c>
      <c r="B186" s="85" t="s">
        <v>415</v>
      </c>
      <c r="C186" s="50" t="s">
        <v>416</v>
      </c>
      <c r="D186" s="242">
        <v>1298.81</v>
      </c>
      <c r="E186" s="242">
        <v>461.35</v>
      </c>
      <c r="F186" s="52">
        <f t="shared" si="31"/>
        <v>35.520976894233961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3207.97</v>
      </c>
      <c r="E188" s="51">
        <f t="shared" si="43"/>
        <v>6177.3</v>
      </c>
      <c r="F188" s="52">
        <f t="shared" si="31"/>
        <v>192.56102769040859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v>1113.3499999999999</v>
      </c>
      <c r="F190" s="52" t="str">
        <f t="shared" si="31"/>
        <v>-</v>
      </c>
    </row>
    <row r="191" spans="1:6" ht="12.75" customHeight="1" x14ac:dyDescent="0.2">
      <c r="A191" s="53">
        <v>3293</v>
      </c>
      <c r="B191" s="85" t="s">
        <v>425</v>
      </c>
      <c r="C191" s="50" t="s">
        <v>426</v>
      </c>
      <c r="D191" s="242">
        <v>337.37</v>
      </c>
      <c r="E191" s="242">
        <v>2015.42</v>
      </c>
      <c r="F191" s="52">
        <f t="shared" si="31"/>
        <v>597.39158787088365</v>
      </c>
    </row>
    <row r="192" spans="1:6" ht="12.75" customHeight="1" x14ac:dyDescent="0.2">
      <c r="A192" s="53">
        <v>3294</v>
      </c>
      <c r="B192" s="85" t="s">
        <v>427</v>
      </c>
      <c r="C192" s="50" t="s">
        <v>428</v>
      </c>
      <c r="D192" s="242">
        <v>357.02</v>
      </c>
      <c r="E192" s="242">
        <v>176.36</v>
      </c>
      <c r="F192" s="52">
        <f t="shared" si="31"/>
        <v>49.397792840737218</v>
      </c>
    </row>
    <row r="193" spans="1:6" ht="12.75" customHeight="1" x14ac:dyDescent="0.2">
      <c r="A193" s="53">
        <v>3295</v>
      </c>
      <c r="B193" s="85" t="s">
        <v>429</v>
      </c>
      <c r="C193" s="50" t="s">
        <v>430</v>
      </c>
      <c r="D193" s="242">
        <v>1640.79</v>
      </c>
      <c r="E193" s="242">
        <v>1664.43</v>
      </c>
      <c r="F193" s="52">
        <f t="shared" si="31"/>
        <v>101.44076938547894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872.79</v>
      </c>
      <c r="E195" s="242">
        <v>1207.74</v>
      </c>
      <c r="F195" s="52">
        <f t="shared" si="31"/>
        <v>138.37692915821677</v>
      </c>
    </row>
    <row r="196" spans="1:6" ht="12.75" customHeight="1" x14ac:dyDescent="0.2">
      <c r="A196" s="53">
        <v>34</v>
      </c>
      <c r="B196" s="232" t="s">
        <v>435</v>
      </c>
      <c r="C196" s="50" t="s">
        <v>436</v>
      </c>
      <c r="D196" s="51">
        <f t="shared" ref="D196:E196" si="44">D197+D202+D210</f>
        <v>888.58</v>
      </c>
      <c r="E196" s="51">
        <f t="shared" si="44"/>
        <v>971.95</v>
      </c>
      <c r="F196" s="52">
        <f t="shared" si="31"/>
        <v>109.38238537891918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888.58</v>
      </c>
      <c r="E210" s="51">
        <f t="shared" si="47"/>
        <v>971.95</v>
      </c>
      <c r="F210" s="52">
        <f t="shared" si="31"/>
        <v>109.38238537891918</v>
      </c>
    </row>
    <row r="211" spans="1:6" ht="12.75" customHeight="1" x14ac:dyDescent="0.2">
      <c r="A211" s="53">
        <v>3431</v>
      </c>
      <c r="B211" s="232" t="s">
        <v>465</v>
      </c>
      <c r="C211" s="50" t="s">
        <v>466</v>
      </c>
      <c r="D211" s="242">
        <v>888.58</v>
      </c>
      <c r="E211" s="242">
        <v>971.95</v>
      </c>
      <c r="F211" s="52">
        <f t="shared" si="31"/>
        <v>109.38238537891918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2014.38</v>
      </c>
      <c r="E252" s="51">
        <f t="shared" si="63"/>
        <v>1895.18</v>
      </c>
      <c r="F252" s="52">
        <f t="shared" ref="F252:F258" si="64">IF(D252&lt;&gt;0,IF(E252/D252&gt;=100,"&gt;&gt;100",E252/D252*100),"-")</f>
        <v>94.08254649073163</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2014.38</v>
      </c>
      <c r="E259" s="51">
        <f t="shared" si="66"/>
        <v>1895.18</v>
      </c>
      <c r="F259" s="52">
        <f t="shared" ref="F259:F262" si="67">IF(D259&lt;&gt;0,IF(E259/D259&gt;=100,"&gt;&gt;100",E259/D259*100),"-")</f>
        <v>94.08254649073163</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2014.38</v>
      </c>
      <c r="E261" s="242">
        <v>1895.18</v>
      </c>
      <c r="F261" s="52">
        <f t="shared" si="67"/>
        <v>94.08254649073163</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397.65</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397.65</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397.65</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940698.49</v>
      </c>
      <c r="E289" s="51">
        <f t="shared" si="79"/>
        <v>1011173.72</v>
      </c>
      <c r="F289" s="52">
        <f t="shared" si="76"/>
        <v>107.49179792985528</v>
      </c>
    </row>
    <row r="290" spans="1:6" ht="12.75" customHeight="1" x14ac:dyDescent="0.2">
      <c r="A290" s="53" t="s">
        <v>608</v>
      </c>
      <c r="B290" s="85" t="s">
        <v>619</v>
      </c>
      <c r="C290" s="50" t="s">
        <v>620</v>
      </c>
      <c r="D290" s="51">
        <f>IF(D6&gt;=D289,D6-D289,0)</f>
        <v>42655.020000000019</v>
      </c>
      <c r="E290" s="51">
        <f>IF(E6&gt;=E289,E6-E289,0)</f>
        <v>29581.389999999898</v>
      </c>
      <c r="F290" s="52">
        <f t="shared" si="76"/>
        <v>69.350313280828104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10780.66</v>
      </c>
      <c r="E292" s="242">
        <v>41800.730000000003</v>
      </c>
      <c r="F292" s="52">
        <f t="shared" si="76"/>
        <v>387.73813477096957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336</v>
      </c>
      <c r="F294" s="52" t="str">
        <f t="shared" si="76"/>
        <v>-</v>
      </c>
    </row>
    <row r="295" spans="1:6" ht="24" x14ac:dyDescent="0.2">
      <c r="A295" s="53">
        <v>9661</v>
      </c>
      <c r="B295" s="85" t="s">
        <v>629</v>
      </c>
      <c r="C295" s="50" t="s">
        <v>630</v>
      </c>
      <c r="D295" s="242">
        <v>0</v>
      </c>
      <c r="E295" s="242">
        <v>336</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43423.38</v>
      </c>
      <c r="E350" s="51">
        <f t="shared" si="95"/>
        <v>16214.130000000001</v>
      </c>
      <c r="F350" s="52">
        <f t="shared" si="81"/>
        <v>37.339631323033814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24148.71</v>
      </c>
      <c r="E363" s="51">
        <f t="shared" si="99"/>
        <v>16214.130000000001</v>
      </c>
      <c r="F363" s="52">
        <f t="shared" si="81"/>
        <v>67.142841170397929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12616.410000000002</v>
      </c>
      <c r="E369" s="51">
        <f t="shared" si="101"/>
        <v>1062.8599999999999</v>
      </c>
      <c r="F369" s="52">
        <f t="shared" si="81"/>
        <v>8.4244250147228872</v>
      </c>
    </row>
    <row r="370" spans="1:6" ht="12.75" customHeight="1" x14ac:dyDescent="0.2">
      <c r="A370" s="53">
        <v>4221</v>
      </c>
      <c r="B370" s="85" t="s">
        <v>674</v>
      </c>
      <c r="C370" s="50" t="s">
        <v>766</v>
      </c>
      <c r="D370" s="242">
        <v>4786.58</v>
      </c>
      <c r="E370" s="242">
        <v>1062.8599999999999</v>
      </c>
      <c r="F370" s="52">
        <f t="shared" si="81"/>
        <v>22.204998140634856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5836.39</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1993.44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11532.3</v>
      </c>
      <c r="E383" s="51">
        <f t="shared" si="103"/>
        <v>15151.27</v>
      </c>
      <c r="F383" s="52">
        <f t="shared" si="81"/>
        <v>131.38116420835394</v>
      </c>
    </row>
    <row r="384" spans="1:6" ht="12.75" customHeight="1" x14ac:dyDescent="0.2">
      <c r="A384" s="53">
        <v>4241</v>
      </c>
      <c r="B384" s="85" t="s">
        <v>783</v>
      </c>
      <c r="C384" s="50" t="s">
        <v>784</v>
      </c>
      <c r="D384" s="242">
        <v>11532.3</v>
      </c>
      <c r="E384" s="242">
        <v>15151.27</v>
      </c>
      <c r="F384" s="52">
        <f t="shared" si="81"/>
        <v>131.38116420835394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19274.669999999998</v>
      </c>
      <c r="E402" s="51">
        <f t="shared" si="109"/>
        <v>0</v>
      </c>
      <c r="F402" s="52">
        <f t="shared" si="81"/>
        <v>0</v>
      </c>
    </row>
    <row r="403" spans="1:6" ht="12.75" customHeight="1" x14ac:dyDescent="0.2">
      <c r="A403" s="53">
        <v>451</v>
      </c>
      <c r="B403" s="85" t="s">
        <v>811</v>
      </c>
      <c r="C403" s="50" t="s">
        <v>812</v>
      </c>
      <c r="D403" s="242">
        <v>19274.669999999998</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43423.38</v>
      </c>
      <c r="E408" s="51">
        <f t="shared" si="111"/>
        <v>16214.130000000001</v>
      </c>
      <c r="F408" s="52">
        <f t="shared" si="81"/>
        <v>37.339631323033814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31788.43</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983353.51</v>
      </c>
      <c r="E412" s="51">
        <f>E6+E298</f>
        <v>1040755.1099999999</v>
      </c>
      <c r="F412" s="52">
        <f t="shared" si="81"/>
        <v>105.83733107333902</v>
      </c>
    </row>
    <row r="413" spans="1:6" ht="12.75" customHeight="1" x14ac:dyDescent="0.2">
      <c r="A413" s="53" t="s">
        <v>608</v>
      </c>
      <c r="B413" s="85" t="s">
        <v>831</v>
      </c>
      <c r="C413" s="50" t="s">
        <v>832</v>
      </c>
      <c r="D413" s="51">
        <f t="shared" ref="D413:E413" si="112">D289+D350</f>
        <v>984121.87</v>
      </c>
      <c r="E413" s="51">
        <f t="shared" si="112"/>
        <v>1027387.85</v>
      </c>
      <c r="F413" s="52">
        <f t="shared" si="81"/>
        <v>104.39640468512299</v>
      </c>
    </row>
    <row r="414" spans="1:6" ht="12.75" customHeight="1" x14ac:dyDescent="0.2">
      <c r="A414" s="53" t="s">
        <v>608</v>
      </c>
      <c r="B414" s="85" t="s">
        <v>833</v>
      </c>
      <c r="C414" s="50" t="s">
        <v>834</v>
      </c>
      <c r="D414" s="51">
        <f t="shared" ref="D414:E414" si="113">IF(D412&gt;=D413,D412-D413,0)</f>
        <v>0</v>
      </c>
      <c r="E414" s="51">
        <f t="shared" si="113"/>
        <v>13367.259999999893</v>
      </c>
      <c r="F414" s="52" t="str">
        <f t="shared" si="81"/>
        <v>-</v>
      </c>
    </row>
    <row r="415" spans="1:6" ht="12.75" customHeight="1" x14ac:dyDescent="0.2">
      <c r="A415" s="53" t="s">
        <v>608</v>
      </c>
      <c r="B415" s="85" t="s">
        <v>835</v>
      </c>
      <c r="C415" s="50" t="s">
        <v>836</v>
      </c>
      <c r="D415" s="51">
        <f t="shared" ref="D415:E415" si="114">IF(D413&gt;=D412,D413-D412,0)</f>
        <v>768.35999999998603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10780.66</v>
      </c>
      <c r="E416" s="51">
        <f t="shared" si="115"/>
        <v>10012.300000000003</v>
      </c>
      <c r="F416" s="52">
        <f t="shared" si="81"/>
        <v>92.872792574851658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336</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983353.51</v>
      </c>
      <c r="E639" s="51">
        <f t="shared" si="180"/>
        <v>1040755.1099999999</v>
      </c>
      <c r="F639" s="52">
        <f t="shared" si="119"/>
        <v>105.83733107333902</v>
      </c>
    </row>
    <row r="640" spans="1:6" ht="12.75" customHeight="1" x14ac:dyDescent="0.2">
      <c r="A640" s="53" t="s">
        <v>608</v>
      </c>
      <c r="B640" s="85" t="s">
        <v>1277</v>
      </c>
      <c r="C640" s="50" t="s">
        <v>1278</v>
      </c>
      <c r="D640" s="51">
        <f t="shared" ref="D640:E640" si="181">D413+D528</f>
        <v>984121.87</v>
      </c>
      <c r="E640" s="51">
        <f t="shared" si="181"/>
        <v>1027387.85</v>
      </c>
      <c r="F640" s="52">
        <f t="shared" si="119"/>
        <v>104.39640468512299</v>
      </c>
    </row>
    <row r="641" spans="1:6" ht="12.75" customHeight="1" x14ac:dyDescent="0.2">
      <c r="A641" s="53" t="s">
        <v>608</v>
      </c>
      <c r="B641" s="85" t="s">
        <v>1279</v>
      </c>
      <c r="C641" s="50" t="s">
        <v>1280</v>
      </c>
      <c r="D641" s="51">
        <f t="shared" ref="D641:E641" si="182">IF(D639&gt;=D640,D639-D640,0)</f>
        <v>0</v>
      </c>
      <c r="E641" s="51">
        <f t="shared" si="182"/>
        <v>13367.259999999893</v>
      </c>
      <c r="F641" s="52" t="str">
        <f t="shared" si="119"/>
        <v>-</v>
      </c>
    </row>
    <row r="642" spans="1:6" ht="12.75" customHeight="1" x14ac:dyDescent="0.2">
      <c r="A642" s="53" t="s">
        <v>608</v>
      </c>
      <c r="B642" s="85" t="s">
        <v>1281</v>
      </c>
      <c r="C642" s="50" t="s">
        <v>1282</v>
      </c>
      <c r="D642" s="51">
        <f t="shared" ref="D642:E642" si="183">IF(D640&gt;=D639,D640-D639,0)</f>
        <v>768.35999999998603</v>
      </c>
      <c r="E642" s="51">
        <f t="shared" si="183"/>
        <v>0</v>
      </c>
      <c r="F642" s="52">
        <f t="shared" si="119"/>
        <v>0</v>
      </c>
    </row>
    <row r="643" spans="1:6" ht="24" x14ac:dyDescent="0.2">
      <c r="A643" s="60" t="s">
        <v>1283</v>
      </c>
      <c r="B643" s="85" t="s">
        <v>1284</v>
      </c>
      <c r="C643" s="61" t="s">
        <v>1283</v>
      </c>
      <c r="D643" s="51">
        <f t="shared" ref="D643:E643" si="184">IF(D416-D417+D637-D638&gt;=0,D416-D417+D637-D638,0)</f>
        <v>10780.66</v>
      </c>
      <c r="E643" s="51">
        <f t="shared" si="184"/>
        <v>10012.300000000003</v>
      </c>
      <c r="F643" s="52">
        <f t="shared" si="119"/>
        <v>92.872792574851658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10012.300000000014</v>
      </c>
      <c r="E645" s="51">
        <f t="shared" si="186"/>
        <v>23379.559999999896</v>
      </c>
      <c r="F645" s="52">
        <f t="shared" si="119"/>
        <v>233.50838468683381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62884.09</v>
      </c>
      <c r="E647" s="243">
        <v>74635.520000000019</v>
      </c>
      <c r="F647" s="57">
        <f t="shared" si="119"/>
        <v>118.68744542538505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6709.35</v>
      </c>
      <c r="E649" s="242">
        <v>6269.68</v>
      </c>
      <c r="F649" s="52">
        <f t="shared" ref="F649:F724" si="188">IF(D649&lt;&gt;0,IF(E649/D649&gt;=100,"&gt;&gt;100",E649/D649*100),"-")</f>
        <v>93.446906183162298</v>
      </c>
    </row>
    <row r="650" spans="1:6" ht="12.75" customHeight="1" x14ac:dyDescent="0.2">
      <c r="A650" s="53" t="s">
        <v>1296</v>
      </c>
      <c r="B650" s="85" t="s">
        <v>1297</v>
      </c>
      <c r="C650" s="50" t="s">
        <v>1296</v>
      </c>
      <c r="D650" s="242">
        <v>273416.74</v>
      </c>
      <c r="E650" s="242">
        <v>223614.64</v>
      </c>
      <c r="F650" s="52">
        <f t="shared" si="188"/>
        <v>81.78527766807548</v>
      </c>
    </row>
    <row r="651" spans="1:6" ht="12.75" customHeight="1" x14ac:dyDescent="0.2">
      <c r="A651" s="53" t="s">
        <v>1298</v>
      </c>
      <c r="B651" s="85" t="s">
        <v>1299</v>
      </c>
      <c r="C651" s="50" t="s">
        <v>1298</v>
      </c>
      <c r="D651" s="242">
        <v>273856.40999999997</v>
      </c>
      <c r="E651" s="242">
        <v>208622.03</v>
      </c>
      <c r="F651" s="52">
        <f t="shared" si="188"/>
        <v>76.17934887848709</v>
      </c>
    </row>
    <row r="652" spans="1:6" ht="24" x14ac:dyDescent="0.2">
      <c r="A652" s="53">
        <v>11</v>
      </c>
      <c r="B652" s="85" t="s">
        <v>1300</v>
      </c>
      <c r="C652" s="50" t="s">
        <v>1301</v>
      </c>
      <c r="D652" s="51">
        <f t="shared" ref="D652:E652" si="189">+D649+D650-D651</f>
        <v>6269.679999999993</v>
      </c>
      <c r="E652" s="51">
        <f t="shared" si="189"/>
        <v>21262.290000000008</v>
      </c>
      <c r="F652" s="52">
        <f t="shared" si="188"/>
        <v>339.12879126207451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39</v>
      </c>
      <c r="E654" s="262">
        <v>38</v>
      </c>
      <c r="F654" s="52">
        <f t="shared" si="188"/>
        <v>97.435897435897431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36</v>
      </c>
      <c r="E656" s="262">
        <v>38</v>
      </c>
      <c r="F656" s="52">
        <f t="shared" si="188"/>
        <v>105.55555555555556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132.72</v>
      </c>
      <c r="E662" s="242">
        <v>199.1</v>
      </c>
      <c r="F662" s="52">
        <f t="shared" si="188"/>
        <v>150.01506931886678</v>
      </c>
    </row>
    <row r="663" spans="1:6" ht="12.75" customHeight="1" x14ac:dyDescent="0.2">
      <c r="A663" s="53">
        <v>63313</v>
      </c>
      <c r="B663" s="85" t="s">
        <v>1323</v>
      </c>
      <c r="C663" s="50" t="s">
        <v>1324</v>
      </c>
      <c r="D663" s="242">
        <v>0</v>
      </c>
      <c r="E663" s="242">
        <v>1131.22</v>
      </c>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734924.38</v>
      </c>
      <c r="E675" s="242">
        <v>846069.39</v>
      </c>
      <c r="F675" s="52">
        <f t="shared" si="188"/>
        <v>115.12332602165137</v>
      </c>
    </row>
    <row r="676" spans="1:6" ht="24" x14ac:dyDescent="0.2">
      <c r="A676" s="53">
        <v>63613</v>
      </c>
      <c r="B676" s="232" t="s">
        <v>1349</v>
      </c>
      <c r="C676" s="50" t="s">
        <v>1350</v>
      </c>
      <c r="D676" s="242">
        <v>25519.71</v>
      </c>
      <c r="E676" s="242">
        <v>881.87</v>
      </c>
      <c r="F676" s="52">
        <f t="shared" si="188"/>
        <v>3.4556427169431005</v>
      </c>
    </row>
    <row r="677" spans="1:6" ht="24" x14ac:dyDescent="0.2">
      <c r="A677" s="53">
        <v>63622</v>
      </c>
      <c r="B677" s="232" t="s">
        <v>1351</v>
      </c>
      <c r="C677" s="50" t="s">
        <v>1352</v>
      </c>
      <c r="D677" s="242">
        <v>10819.94</v>
      </c>
      <c r="E677" s="242">
        <v>11727.39</v>
      </c>
      <c r="F677" s="52">
        <f t="shared" si="188"/>
        <v>108.38683024120282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25722.26</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v>27233.599999999999</v>
      </c>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3075.65</v>
      </c>
      <c r="E710" s="242">
        <v>874.95</v>
      </c>
      <c r="F710" s="52">
        <f t="shared" si="188"/>
        <v>28.447645213206961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1877.23</v>
      </c>
      <c r="E716" s="242">
        <v>3974.65</v>
      </c>
      <c r="F716" s="52">
        <f t="shared" si="188"/>
        <v>211.72951636187364</v>
      </c>
    </row>
    <row r="717" spans="1:6" ht="12.75" customHeight="1" x14ac:dyDescent="0.2">
      <c r="A717" s="53">
        <v>31215</v>
      </c>
      <c r="B717" s="85" t="s">
        <v>1413</v>
      </c>
      <c r="C717" s="50" t="s">
        <v>1414</v>
      </c>
      <c r="D717" s="242">
        <v>1819.22</v>
      </c>
      <c r="E717" s="242">
        <v>1157.56</v>
      </c>
      <c r="F717" s="52">
        <f t="shared" si="188"/>
        <v>63.62946757401523</v>
      </c>
    </row>
    <row r="718" spans="1:6" ht="12.75" customHeight="1" x14ac:dyDescent="0.2">
      <c r="A718" s="53">
        <v>32121</v>
      </c>
      <c r="B718" s="85" t="s">
        <v>1415</v>
      </c>
      <c r="C718" s="50" t="s">
        <v>1416</v>
      </c>
      <c r="D718" s="242">
        <v>38364.85</v>
      </c>
      <c r="E718" s="242">
        <v>39783.480000000003</v>
      </c>
      <c r="F718" s="52">
        <f t="shared" si="188"/>
        <v>103.69773373283098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5255.82</v>
      </c>
      <c r="E720" s="242">
        <v>1274.1600000000001</v>
      </c>
      <c r="F720" s="52">
        <f t="shared" si="188"/>
        <v>24.242839366644979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v>850</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2014.38</v>
      </c>
      <c r="E827" s="242">
        <v>1895.18</v>
      </c>
      <c r="F827" s="52">
        <f t="shared" si="190"/>
        <v>94.08254649073163</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4" zoomScale="130" zoomScaleNormal="130" workbookViewId="0">
      <selection activeCell="D289" sqref="D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2622743.5500000003</v>
      </c>
      <c r="E6" s="229">
        <f t="shared" si="0"/>
        <v>2606629.9</v>
      </c>
      <c r="F6" s="230">
        <f t="shared" ref="F6:F260" si="1">IF(D6&gt;0,IF(E6/D6&gt;=100,"&gt;&gt;100",E6/D6*100),"-")</f>
        <v>99.385618544367389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2550910.83</v>
      </c>
      <c r="E7" s="104">
        <f t="shared" si="2"/>
        <v>2506413.6799999997</v>
      </c>
      <c r="F7" s="93">
        <f t="shared" si="1"/>
        <v>98.255636791506333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217.05999999999995</v>
      </c>
      <c r="E8" s="104">
        <f>E9+E10-E11</f>
        <v>110.88</v>
      </c>
      <c r="F8" s="93">
        <f t="shared" si="1"/>
        <v>51.08264995853682</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7.3</v>
      </c>
      <c r="E9" s="247">
        <v>7.3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663.61</v>
      </c>
      <c r="E10" s="247">
        <v>663.61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453.85</v>
      </c>
      <c r="E11" s="247">
        <v>560.03</v>
      </c>
      <c r="F11" s="93">
        <f t="shared" si="1"/>
        <v>123.39539495428005</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2550693.77</v>
      </c>
      <c r="E12" s="104">
        <f t="shared" si="3"/>
        <v>2506302.7999999998</v>
      </c>
      <c r="F12" s="93">
        <f t="shared" si="1"/>
        <v>98.259651137972554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2467823.77</v>
      </c>
      <c r="E13" s="104">
        <f t="shared" si="4"/>
        <v>2427410.73</v>
      </c>
      <c r="F13" s="93">
        <f t="shared" si="1"/>
        <v>98.362401704235154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3210692.89</v>
      </c>
      <c r="E15" s="247">
        <v>3210692.89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742869.12</v>
      </c>
      <c r="E18" s="247">
        <v>783282.16</v>
      </c>
      <c r="F18" s="93">
        <f t="shared" si="1"/>
        <v>105.44012921145519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56431.459999999992</v>
      </c>
      <c r="E19" s="104">
        <f t="shared" si="5"/>
        <v>42165.600000000006</v>
      </c>
      <c r="F19" s="93">
        <f t="shared" si="1"/>
        <v>74.720023192736846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157531.43</v>
      </c>
      <c r="E20" s="247">
        <v>158594.29</v>
      </c>
      <c r="F20" s="93">
        <f t="shared" si="1"/>
        <v>100.67469710647585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150.22999999999999</v>
      </c>
      <c r="E21" s="247">
        <v>150.22999999999999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12882.93</v>
      </c>
      <c r="E22" s="247">
        <v>12882.93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1047.18</v>
      </c>
      <c r="E24" s="247">
        <v>1047.18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11235.57</v>
      </c>
      <c r="E25" s="247">
        <v>11235.57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14804.52</v>
      </c>
      <c r="E26" s="247">
        <v>14804.52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141220.4</v>
      </c>
      <c r="E28" s="247">
        <v>156549.12</v>
      </c>
      <c r="F28" s="93">
        <f t="shared" si="1"/>
        <v>110.85446578539644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8998.34</v>
      </c>
      <c r="E29" s="104">
        <f t="shared" si="6"/>
        <v>8998.34</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8998.34</v>
      </c>
      <c r="E30" s="247">
        <v>8998.34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17440.199999999997</v>
      </c>
      <c r="E35" s="104">
        <f t="shared" si="7"/>
        <v>27728.130000000005</v>
      </c>
      <c r="F35" s="93">
        <f t="shared" si="1"/>
        <v>158.9897478239929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56282</v>
      </c>
      <c r="E36" s="247">
        <v>71433.27</v>
      </c>
      <c r="F36" s="93">
        <f t="shared" si="1"/>
        <v>126.92027646494439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38841.800000000003</v>
      </c>
      <c r="E40" s="247">
        <v>43705.14</v>
      </c>
      <c r="F40" s="93">
        <f t="shared" si="1"/>
        <v>112.5208924406181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22135.54</v>
      </c>
      <c r="E54" s="247">
        <v>22474.67</v>
      </c>
      <c r="F54" s="93">
        <f t="shared" si="1"/>
        <v>101.53206111077479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22135.54</v>
      </c>
      <c r="E55" s="247">
        <v>22474.67</v>
      </c>
      <c r="F55" s="93">
        <f t="shared" si="1"/>
        <v>101.53206111077479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71832.72</v>
      </c>
      <c r="E68" s="104">
        <f t="shared" si="13"/>
        <v>100216.22</v>
      </c>
      <c r="F68" s="93">
        <f t="shared" si="1"/>
        <v>139.51333041544299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6269.68</v>
      </c>
      <c r="E69" s="104">
        <f t="shared" si="14"/>
        <v>21262.29</v>
      </c>
      <c r="F69" s="93">
        <f t="shared" si="1"/>
        <v>339.12879126207395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6269.68</v>
      </c>
      <c r="E70" s="104">
        <f t="shared" si="15"/>
        <v>21262.29</v>
      </c>
      <c r="F70" s="93">
        <f t="shared" si="1"/>
        <v>339.12879126207395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6269.68</v>
      </c>
      <c r="E72" s="247">
        <v>21262.29</v>
      </c>
      <c r="F72" s="93">
        <f t="shared" si="1"/>
        <v>339.12879126207395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2678.95</v>
      </c>
      <c r="E78" s="104">
        <f>E79+SUM(E82:E84)-E85+E86</f>
        <v>3982.41</v>
      </c>
      <c r="F78" s="93">
        <f t="shared" si="1"/>
        <v>148.65563000429273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2678.95</v>
      </c>
      <c r="E86" s="247">
        <v>3982.41</v>
      </c>
      <c r="F86" s="93">
        <f t="shared" si="1"/>
        <v>148.65563000429273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336</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336</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62884.09</v>
      </c>
      <c r="E170" s="104">
        <f t="shared" si="29"/>
        <v>74635.520000000004</v>
      </c>
      <c r="F170" s="93">
        <f t="shared" si="1"/>
        <v>118.68744542538504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62884.09</v>
      </c>
      <c r="E173" s="247">
        <v>74635.520000000004</v>
      </c>
      <c r="F173" s="93">
        <f t="shared" si="1"/>
        <v>118.68744542538504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2622743.5499999998</v>
      </c>
      <c r="E175" s="104">
        <f t="shared" si="30"/>
        <v>2606629.9</v>
      </c>
      <c r="F175" s="93">
        <f t="shared" si="1"/>
        <v>99.385618544367404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66463.810000000012</v>
      </c>
      <c r="E176" s="104">
        <f t="shared" si="31"/>
        <v>81144.049999999988</v>
      </c>
      <c r="F176" s="93">
        <f t="shared" si="1"/>
        <v>122.08756915981792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66463.810000000012</v>
      </c>
      <c r="E177" s="104">
        <f t="shared" si="32"/>
        <v>81144.049999999988</v>
      </c>
      <c r="F177" s="93">
        <f t="shared" si="1"/>
        <v>122.08756915981792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58944.54</v>
      </c>
      <c r="E178" s="247">
        <v>69966.95</v>
      </c>
      <c r="F178" s="93">
        <f t="shared" si="1"/>
        <v>118.69962849824599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4433.1499999999996</v>
      </c>
      <c r="E179" s="247">
        <v>6565.15</v>
      </c>
      <c r="F179" s="93">
        <f t="shared" si="1"/>
        <v>148.09221433969074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2.16</v>
      </c>
      <c r="E180" s="104">
        <f t="shared" si="33"/>
        <v>85.43</v>
      </c>
      <c r="F180" s="93">
        <f t="shared" si="1"/>
        <v>3955.0925925925922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2.16</v>
      </c>
      <c r="E183" s="247">
        <v>85.43</v>
      </c>
      <c r="F183" s="93">
        <f t="shared" si="1"/>
        <v>3955.0925925925922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328.5</v>
      </c>
      <c r="E186" s="247">
        <v>467.6</v>
      </c>
      <c r="F186" s="93">
        <f t="shared" si="1"/>
        <v>142.34398782343987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2755.46</v>
      </c>
      <c r="E188" s="247">
        <v>4058.92</v>
      </c>
      <c r="F188" s="93">
        <f t="shared" si="1"/>
        <v>147.30462427326108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2556279.7399999998</v>
      </c>
      <c r="E237" s="104">
        <f t="shared" si="41"/>
        <v>2525485.85</v>
      </c>
      <c r="F237" s="93">
        <f t="shared" si="1"/>
        <v>98.795363061477786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2546267.44</v>
      </c>
      <c r="E238" s="104">
        <f t="shared" si="42"/>
        <v>2501770.29</v>
      </c>
      <c r="F238" s="93">
        <f t="shared" si="1"/>
        <v>98.252455759321194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2546267.44</v>
      </c>
      <c r="E239" s="104">
        <f t="shared" si="43"/>
        <v>2501770.29</v>
      </c>
      <c r="F239" s="93">
        <f t="shared" si="1"/>
        <v>98.252455759321194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2533380.91</v>
      </c>
      <c r="E240" s="247">
        <v>2480776.56</v>
      </c>
      <c r="F240" s="93">
        <f t="shared" si="1"/>
        <v>97.923551496249331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12886.53</v>
      </c>
      <c r="E241" s="247">
        <v>20993.73</v>
      </c>
      <c r="F241" s="93">
        <f t="shared" si="1"/>
        <v>162.91220367313775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10012.300000000003</v>
      </c>
      <c r="E245" s="104">
        <f t="shared" si="45"/>
        <v>23379.560000000005</v>
      </c>
      <c r="F245" s="93">
        <f t="shared" si="1"/>
        <v>233.5083846868352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41800.730000000003</v>
      </c>
      <c r="E246" s="104">
        <f t="shared" si="46"/>
        <v>55167.990000000005</v>
      </c>
      <c r="F246" s="93">
        <f t="shared" si="1"/>
        <v>131.97853243232834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41800.730000000003</v>
      </c>
      <c r="E247" s="247">
        <v>41800.730000000003</v>
      </c>
      <c r="F247" s="93">
        <f t="shared" si="1"/>
        <v>100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13367.26</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31788.43</v>
      </c>
      <c r="E250" s="104">
        <f t="shared" si="47"/>
        <v>31788.43</v>
      </c>
      <c r="F250" s="93">
        <f t="shared" si="1"/>
        <v>100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31788.43</v>
      </c>
      <c r="E252" s="247">
        <v>31788.43</v>
      </c>
      <c r="F252" s="93">
        <f t="shared" si="1"/>
        <v>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336</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30649.65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30649.65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336</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2678.95</v>
      </c>
      <c r="E268" s="247">
        <v>3982.41</v>
      </c>
      <c r="F268" s="93">
        <f t="shared" si="50"/>
        <v>148.65563000429273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66463.81</v>
      </c>
      <c r="E288" s="247">
        <v>81144.05</v>
      </c>
      <c r="F288" s="93">
        <f t="shared" si="50"/>
        <v>122.08756915981796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2678.95</v>
      </c>
      <c r="E302" s="247">
        <v>3982.41</v>
      </c>
      <c r="F302" s="93">
        <f t="shared" si="50"/>
        <v>148.65563000429273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1" zoomScale="130" zoomScaleNormal="130"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984121.87</v>
      </c>
      <c r="E114" s="81">
        <f t="shared" si="22"/>
        <v>1027387.85</v>
      </c>
      <c r="F114" s="63">
        <f t="shared" si="1"/>
        <v>104.39640468512299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958772.53</v>
      </c>
      <c r="E115" s="81">
        <f t="shared" si="23"/>
        <v>988388.07</v>
      </c>
      <c r="F115" s="63">
        <f t="shared" si="1"/>
        <v>103.08890159796296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958772.53</v>
      </c>
      <c r="E117" s="249">
        <v>988388.07</v>
      </c>
      <c r="F117" s="63">
        <f t="shared" si="1"/>
        <v>103.08890159796296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25349.34</v>
      </c>
      <c r="E126" s="249">
        <v>38999.78</v>
      </c>
      <c r="F126" s="63">
        <f t="shared" si="1"/>
        <v>153.84929153974028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984121.87</v>
      </c>
      <c r="E141" s="106">
        <f t="shared" si="28"/>
        <v>1027387.85</v>
      </c>
      <c r="F141" s="82">
        <f t="shared" si="1"/>
        <v>104.39640468512299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zoomScaleNormal="100" workbookViewId="0">
      <selection activeCell="B47" sqref="B4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10952.08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10952.08</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10952.08</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10952.08</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B91" zoomScale="120" zoomScaleNormal="120" workbookViewId="0">
      <selection activeCell="D8" sqref="D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66463.81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1028602.9199999999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1012388.7899999999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822971.84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184614.3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1057.3800000000001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1895.18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1850.09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16214.13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1013922.6799999999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997708.54999999993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811949.43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182482.3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974.11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1756.08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546.63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16214.13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81144.050000000047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81144.05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81144.05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9" zoomScale="120" zoomScaleNormal="12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14355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6428AA-7D59-47E0-AAD3-6EF110B41A6A}">
  <ds:schemaRefs>
    <ds:schemaRef ds:uri="http://schemas.microsoft.com/office/2006/documentManagement/types"/>
    <ds:schemaRef ds:uri="http://purl.org/dc/elements/1.1/"/>
    <ds:schemaRef ds:uri="http://purl.org/dc/terms/"/>
    <ds:schemaRef ds:uri="http://schemas.microsoft.com/office/2006/metadata/properties"/>
    <ds:schemaRef ds:uri="http://purl.org/dc/dcmitype/"/>
    <ds:schemaRef ds:uri="3e57c274-8e47-479f-a9b6-43d341144e77"/>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2024-01-31T06:07:47Z</cp:lastPrinted>
  <dcterms:created xsi:type="dcterms:W3CDTF">2022-04-01T05:14:30Z</dcterms:created>
  <dcterms:modified xsi:type="dcterms:W3CDTF">2024-01-31T06:08:20Z</dcterms:modified>
</cp:coreProperties>
</file>