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ocuments\"/>
    </mc:Choice>
  </mc:AlternateContent>
  <bookViews>
    <workbookView xWindow="0" yWindow="0" windowWidth="23040" windowHeight="8904"/>
  </bookViews>
  <sheets>
    <sheet name="SAŽETAK" sheetId="1" r:id="rId1"/>
    <sheet name=" Račun prihoda i rashoda" sheetId="12" r:id="rId2"/>
    <sheet name="Prihodi i rashodi po izvorima" sheetId="14" r:id="rId3"/>
    <sheet name="POSEBNI DIO" sheetId="10" r:id="rId4"/>
  </sheets>
  <definedNames>
    <definedName name="_xlnm._FilterDatabase" localSheetId="1" hidden="1">' Račun prihoda i rashoda'!$A$12:$H$124</definedName>
    <definedName name="_xlnm._FilterDatabase" localSheetId="3" hidden="1">'POSEBNI DIO'!$A$11:$L$571</definedName>
    <definedName name="_xlnm.Print_Titles" localSheetId="1">' Račun prihoda i rashoda'!$9:$9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2" l="1"/>
  <c r="D47" i="14"/>
  <c r="D38" i="14"/>
  <c r="G85" i="12"/>
  <c r="G17" i="12"/>
  <c r="G19" i="12"/>
  <c r="G38" i="1"/>
  <c r="G41" i="1" s="1"/>
  <c r="C38" i="14" l="1"/>
  <c r="C20" i="14" l="1"/>
  <c r="F55" i="12"/>
  <c r="F54" i="12" s="1"/>
  <c r="F63" i="12"/>
  <c r="F56" i="12"/>
  <c r="F111" i="12"/>
  <c r="F114" i="12"/>
  <c r="F120" i="12"/>
  <c r="F122" i="12"/>
  <c r="F123" i="12"/>
  <c r="F103" i="12"/>
  <c r="F102" i="12" s="1"/>
  <c r="F61" i="12"/>
  <c r="F59" i="12"/>
  <c r="F57" i="12"/>
  <c r="F14" i="12"/>
  <c r="F35" i="12"/>
  <c r="F34" i="12" s="1"/>
  <c r="F17" i="12"/>
  <c r="F96" i="12"/>
  <c r="F95" i="12" s="1"/>
  <c r="F87" i="12"/>
  <c r="F76" i="12"/>
  <c r="F69" i="12"/>
  <c r="F64" i="12"/>
  <c r="F28" i="12"/>
  <c r="F27" i="12"/>
  <c r="F25" i="12"/>
  <c r="F24" i="12" s="1"/>
  <c r="F226" i="10"/>
  <c r="E331" i="10"/>
  <c r="E178" i="10"/>
  <c r="E175" i="10" s="1"/>
  <c r="E192" i="10"/>
  <c r="E188" i="10"/>
  <c r="E185" i="10"/>
  <c r="E38" i="10"/>
  <c r="E37" i="10" s="1"/>
  <c r="E11" i="10" s="1"/>
  <c r="E539" i="10"/>
  <c r="E538" i="10"/>
  <c r="E537" i="10" s="1"/>
  <c r="E334" i="10"/>
  <c r="E333" i="10"/>
  <c r="E321" i="10"/>
  <c r="E275" i="10"/>
  <c r="E274" i="10" s="1"/>
  <c r="E268" i="10"/>
  <c r="E267" i="10" s="1"/>
  <c r="E223" i="10"/>
  <c r="E235" i="10"/>
  <c r="E228" i="10" s="1"/>
  <c r="E226" i="10"/>
  <c r="E224" i="10"/>
  <c r="E208" i="10"/>
  <c r="E207" i="10" s="1"/>
  <c r="E197" i="10"/>
  <c r="F195" i="10"/>
  <c r="E195" i="10"/>
  <c r="F185" i="10"/>
  <c r="F17" i="10"/>
  <c r="F13" i="10"/>
  <c r="E266" i="10" l="1"/>
  <c r="E184" i="10"/>
  <c r="E183" i="10" s="1"/>
  <c r="E182" i="10" s="1"/>
  <c r="G100" i="12"/>
  <c r="E99" i="12"/>
  <c r="F452" i="10" l="1"/>
  <c r="F451" i="10" s="1"/>
  <c r="F450" i="10" s="1"/>
  <c r="E450" i="10"/>
  <c r="E449" i="10" s="1"/>
  <c r="F408" i="10"/>
  <c r="F253" i="10"/>
  <c r="F252" i="10" s="1"/>
  <c r="E251" i="10"/>
  <c r="E250" i="10" s="1"/>
  <c r="F244" i="10"/>
  <c r="F115" i="10"/>
  <c r="E72" i="10"/>
  <c r="F68" i="10"/>
  <c r="F449" i="10" l="1"/>
  <c r="F251" i="10"/>
  <c r="J30" i="1"/>
  <c r="J14" i="1"/>
  <c r="J13" i="1"/>
  <c r="J10" i="1"/>
  <c r="I14" i="1"/>
  <c r="I13" i="1"/>
  <c r="I10" i="1"/>
  <c r="F250" i="10" l="1"/>
  <c r="H23" i="1"/>
  <c r="H12" i="1"/>
  <c r="H9" i="1"/>
  <c r="H15" i="1" l="1"/>
  <c r="G123" i="12"/>
  <c r="F53" i="14"/>
  <c r="F52" i="14"/>
  <c r="F48" i="14"/>
  <c r="F46" i="14"/>
  <c r="F45" i="14"/>
  <c r="F43" i="14"/>
  <c r="F42" i="14"/>
  <c r="F39" i="14"/>
  <c r="F30" i="14"/>
  <c r="F29" i="14"/>
  <c r="F25" i="14"/>
  <c r="F22" i="14"/>
  <c r="F21" i="14"/>
  <c r="F19" i="14"/>
  <c r="F18" i="14"/>
  <c r="F14" i="14"/>
  <c r="E52" i="14"/>
  <c r="E49" i="14"/>
  <c r="E48" i="14"/>
  <c r="E46" i="14"/>
  <c r="E45" i="14"/>
  <c r="E42" i="14"/>
  <c r="E39" i="14"/>
  <c r="E30" i="14"/>
  <c r="E29" i="14"/>
  <c r="E26" i="14"/>
  <c r="E25" i="14"/>
  <c r="E22" i="14"/>
  <c r="E21" i="14"/>
  <c r="E19" i="14"/>
  <c r="E18" i="14"/>
  <c r="E15" i="14"/>
  <c r="E14" i="14"/>
  <c r="H24" i="1" l="1"/>
  <c r="B47" i="14"/>
  <c r="C12" i="14"/>
  <c r="D12" i="14"/>
  <c r="C13" i="14"/>
  <c r="D13" i="14"/>
  <c r="B13" i="14"/>
  <c r="H31" i="1" l="1"/>
  <c r="E13" i="14"/>
  <c r="F13" i="14"/>
  <c r="F12" i="14"/>
  <c r="E12" i="14"/>
  <c r="F564" i="10"/>
  <c r="F563" i="10" s="1"/>
  <c r="E563" i="10"/>
  <c r="F561" i="10"/>
  <c r="F559" i="10"/>
  <c r="F557" i="10"/>
  <c r="E340" i="10"/>
  <c r="E339" i="10" s="1"/>
  <c r="E338" i="10" s="1"/>
  <c r="F341" i="10"/>
  <c r="F340" i="10" s="1"/>
  <c r="F339" i="10" s="1"/>
  <c r="F338" i="10" s="1"/>
  <c r="F314" i="10"/>
  <c r="F313" i="10" s="1"/>
  <c r="F312" i="10" s="1"/>
  <c r="E313" i="10"/>
  <c r="E312" i="10" s="1"/>
  <c r="F310" i="10"/>
  <c r="F306" i="10"/>
  <c r="F287" i="10"/>
  <c r="F96" i="10"/>
  <c r="F95" i="10" s="1"/>
  <c r="F94" i="10" s="1"/>
  <c r="F93" i="10" s="1"/>
  <c r="F92" i="10" s="1"/>
  <c r="E95" i="10"/>
  <c r="E94" i="10" s="1"/>
  <c r="E93" i="10" s="1"/>
  <c r="E92" i="10" s="1"/>
  <c r="H32" i="1" l="1"/>
  <c r="E305" i="10"/>
  <c r="E556" i="10"/>
  <c r="E555" i="10" s="1"/>
  <c r="E554" i="10" s="1"/>
  <c r="F305" i="10"/>
  <c r="F556" i="10"/>
  <c r="F178" i="10"/>
  <c r="F177" i="10" s="1"/>
  <c r="E177" i="10"/>
  <c r="E176" i="10" s="1"/>
  <c r="E174" i="10" s="1"/>
  <c r="E160" i="10" s="1"/>
  <c r="F176" i="10" l="1"/>
  <c r="F555" i="10"/>
  <c r="C24" i="14"/>
  <c r="D24" i="14"/>
  <c r="B24" i="14"/>
  <c r="D20" i="14"/>
  <c r="C28" i="14"/>
  <c r="D28" i="14"/>
  <c r="B28" i="14"/>
  <c r="B20" i="14"/>
  <c r="C17" i="14"/>
  <c r="D17" i="14"/>
  <c r="B17" i="14"/>
  <c r="F28" i="14" l="1"/>
  <c r="E28" i="14"/>
  <c r="F24" i="14"/>
  <c r="E24" i="14"/>
  <c r="F20" i="14"/>
  <c r="E20" i="14"/>
  <c r="E17" i="14"/>
  <c r="F17" i="14"/>
  <c r="F175" i="10"/>
  <c r="F554" i="10"/>
  <c r="G108" i="12"/>
  <c r="G107" i="12" s="1"/>
  <c r="E108" i="12"/>
  <c r="E107" i="12" s="1"/>
  <c r="F152" i="10"/>
  <c r="F151" i="10" s="1"/>
  <c r="E150" i="10"/>
  <c r="E149" i="10" s="1"/>
  <c r="E148" i="10" s="1"/>
  <c r="F130" i="10"/>
  <c r="F129" i="10" s="1"/>
  <c r="G129" i="10" s="1"/>
  <c r="F127" i="10"/>
  <c r="F125" i="10"/>
  <c r="F123" i="10"/>
  <c r="H107" i="12" l="1"/>
  <c r="I107" i="12"/>
  <c r="F174" i="10"/>
  <c r="F150" i="10"/>
  <c r="G151" i="10"/>
  <c r="E121" i="10"/>
  <c r="E120" i="10" s="1"/>
  <c r="E119" i="10" s="1"/>
  <c r="F122" i="10"/>
  <c r="F121" i="10" l="1"/>
  <c r="G122" i="10"/>
  <c r="F149" i="10"/>
  <c r="G150" i="10"/>
  <c r="F414" i="10"/>
  <c r="F413" i="10" s="1"/>
  <c r="E412" i="10"/>
  <c r="E411" i="10" s="1"/>
  <c r="F569" i="10"/>
  <c r="E568" i="10"/>
  <c r="E567" i="10" s="1"/>
  <c r="E566" i="10" s="1"/>
  <c r="F433" i="10"/>
  <c r="F568" i="10" l="1"/>
  <c r="G569" i="10"/>
  <c r="F148" i="10"/>
  <c r="G148" i="10" s="1"/>
  <c r="G149" i="10"/>
  <c r="F412" i="10"/>
  <c r="G413" i="10"/>
  <c r="F120" i="10"/>
  <c r="F119" i="10" s="1"/>
  <c r="G121" i="10"/>
  <c r="F38" i="1"/>
  <c r="C51" i="14"/>
  <c r="D51" i="14"/>
  <c r="D37" i="14" s="1"/>
  <c r="C47" i="14"/>
  <c r="C44" i="14"/>
  <c r="D44" i="14"/>
  <c r="C41" i="14"/>
  <c r="D41" i="14"/>
  <c r="B38" i="14"/>
  <c r="B41" i="14"/>
  <c r="B44" i="14"/>
  <c r="B51" i="14"/>
  <c r="B11" i="14"/>
  <c r="E11" i="14" s="1"/>
  <c r="G119" i="10" l="1"/>
  <c r="G120" i="10"/>
  <c r="F411" i="10"/>
  <c r="G411" i="10" s="1"/>
  <c r="G412" i="10"/>
  <c r="F567" i="10"/>
  <c r="G568" i="10"/>
  <c r="E51" i="14"/>
  <c r="F51" i="14"/>
  <c r="E47" i="14"/>
  <c r="F47" i="14"/>
  <c r="E44" i="14"/>
  <c r="F44" i="14"/>
  <c r="E41" i="14"/>
  <c r="F41" i="14"/>
  <c r="E38" i="14"/>
  <c r="F38" i="14"/>
  <c r="D11" i="14"/>
  <c r="C37" i="14"/>
  <c r="C11" i="14"/>
  <c r="F11" i="14" l="1"/>
  <c r="F566" i="10"/>
  <c r="G566" i="10" s="1"/>
  <c r="G567" i="10"/>
  <c r="F37" i="14"/>
  <c r="E37" i="14"/>
  <c r="F552" i="10"/>
  <c r="F551" i="10" s="1"/>
  <c r="E551" i="10"/>
  <c r="F549" i="10"/>
  <c r="F547" i="10"/>
  <c r="F545" i="10"/>
  <c r="F544" i="10" l="1"/>
  <c r="E544" i="10"/>
  <c r="E543" i="10" s="1"/>
  <c r="E542" i="10" s="1"/>
  <c r="F474" i="10"/>
  <c r="F480" i="10"/>
  <c r="F479" i="10" s="1"/>
  <c r="E479" i="10"/>
  <c r="E478" i="10" s="1"/>
  <c r="F476" i="10"/>
  <c r="F469" i="10"/>
  <c r="F468" i="10" s="1"/>
  <c r="E468" i="10"/>
  <c r="E467" i="10" s="1"/>
  <c r="F445" i="10"/>
  <c r="F407" i="10"/>
  <c r="E406" i="10"/>
  <c r="F397" i="10"/>
  <c r="F385" i="10"/>
  <c r="F383" i="10"/>
  <c r="F381" i="10"/>
  <c r="F329" i="10"/>
  <c r="F328" i="10" s="1"/>
  <c r="E328" i="10"/>
  <c r="E327" i="10" s="1"/>
  <c r="F319" i="10"/>
  <c r="F478" i="10" l="1"/>
  <c r="F467" i="10"/>
  <c r="F406" i="10"/>
  <c r="G406" i="10" s="1"/>
  <c r="G407" i="10"/>
  <c r="F543" i="10"/>
  <c r="F327" i="10"/>
  <c r="F473" i="10"/>
  <c r="F380" i="10"/>
  <c r="E473" i="10"/>
  <c r="E472" i="10" s="1"/>
  <c r="E471" i="10" s="1"/>
  <c r="E379" i="10"/>
  <c r="E378" i="10" s="1"/>
  <c r="F239" i="10"/>
  <c r="F238" i="10" s="1"/>
  <c r="E238" i="10"/>
  <c r="E222" i="10" s="1"/>
  <c r="F165" i="10"/>
  <c r="F542" i="10" l="1"/>
  <c r="F379" i="10"/>
  <c r="G380" i="10"/>
  <c r="F472" i="10"/>
  <c r="E533" i="10"/>
  <c r="E516" i="10"/>
  <c r="E515" i="10" s="1"/>
  <c r="E511" i="10"/>
  <c r="E510" i="10" s="1"/>
  <c r="E506" i="10"/>
  <c r="E505" i="10" s="1"/>
  <c r="E504" i="10" s="1"/>
  <c r="E500" i="10"/>
  <c r="E499" i="10" s="1"/>
  <c r="E496" i="10"/>
  <c r="E495" i="10" s="1"/>
  <c r="E494" i="10" s="1"/>
  <c r="E463" i="10"/>
  <c r="E439" i="10"/>
  <c r="E438" i="10" s="1"/>
  <c r="E418" i="10"/>
  <c r="E417" i="10" s="1"/>
  <c r="E416" i="10" s="1"/>
  <c r="E390" i="10"/>
  <c r="E389" i="10" s="1"/>
  <c r="E388" i="10" s="1"/>
  <c r="E387" i="10" s="1"/>
  <c r="E374" i="10"/>
  <c r="E332" i="10"/>
  <c r="E304" i="10"/>
  <c r="E303" i="10" s="1"/>
  <c r="E218" i="10"/>
  <c r="E217" i="10" s="1"/>
  <c r="E216" i="10" s="1"/>
  <c r="E202" i="10"/>
  <c r="E201" i="10" s="1"/>
  <c r="E200" i="10" s="1"/>
  <c r="E171" i="10"/>
  <c r="E170" i="10" s="1"/>
  <c r="E169" i="10" s="1"/>
  <c r="E168" i="10" s="1"/>
  <c r="E164" i="10"/>
  <c r="E163" i="10" s="1"/>
  <c r="E162" i="10" s="1"/>
  <c r="E161" i="10" s="1"/>
  <c r="E157" i="10"/>
  <c r="E156" i="10" s="1"/>
  <c r="E155" i="10" s="1"/>
  <c r="E154" i="10" s="1"/>
  <c r="E147" i="10" s="1"/>
  <c r="E143" i="10"/>
  <c r="E142" i="10" s="1"/>
  <c r="E141" i="10" s="1"/>
  <c r="E140" i="10" s="1"/>
  <c r="E137" i="10"/>
  <c r="E136" i="10" s="1"/>
  <c r="E135" i="10" s="1"/>
  <c r="E134" i="10" s="1"/>
  <c r="E133" i="10" s="1"/>
  <c r="E100" i="10"/>
  <c r="E99" i="10" s="1"/>
  <c r="E98" i="10" s="1"/>
  <c r="E89" i="10"/>
  <c r="E88" i="10" s="1"/>
  <c r="E87" i="10" s="1"/>
  <c r="E86" i="10" s="1"/>
  <c r="E83" i="10"/>
  <c r="E82" i="10" s="1"/>
  <c r="E81" i="10" s="1"/>
  <c r="E80" i="10" s="1"/>
  <c r="E71" i="10"/>
  <c r="E70" i="10" s="1"/>
  <c r="E55" i="10"/>
  <c r="E123" i="12"/>
  <c r="E122" i="12" s="1"/>
  <c r="E120" i="12"/>
  <c r="E114" i="12"/>
  <c r="E112" i="12"/>
  <c r="E103" i="12"/>
  <c r="E102" i="12" s="1"/>
  <c r="E96" i="12"/>
  <c r="E95" i="12" s="1"/>
  <c r="E87" i="12"/>
  <c r="E76" i="12"/>
  <c r="E69" i="12"/>
  <c r="E64" i="12"/>
  <c r="E61" i="12"/>
  <c r="E59" i="12"/>
  <c r="E57" i="12"/>
  <c r="F38" i="12"/>
  <c r="E40" i="12"/>
  <c r="E35" i="12"/>
  <c r="E34" i="12" s="1"/>
  <c r="E31" i="12"/>
  <c r="E28" i="12"/>
  <c r="E25" i="12"/>
  <c r="E24" i="12" s="1"/>
  <c r="E22" i="12"/>
  <c r="E21" i="12" s="1"/>
  <c r="E17" i="12" s="1"/>
  <c r="E14" i="12"/>
  <c r="E13" i="12" s="1"/>
  <c r="E38" i="12" l="1"/>
  <c r="E54" i="10"/>
  <c r="E53" i="10" s="1"/>
  <c r="E52" i="10" s="1"/>
  <c r="F471" i="10"/>
  <c r="F378" i="10"/>
  <c r="G378" i="10" s="1"/>
  <c r="G379" i="10"/>
  <c r="F541" i="10"/>
  <c r="E484" i="10"/>
  <c r="E483" i="10" s="1"/>
  <c r="E482" i="10" s="1"/>
  <c r="E63" i="12"/>
  <c r="E395" i="10"/>
  <c r="E394" i="10" s="1"/>
  <c r="E106" i="10"/>
  <c r="E105" i="10" s="1"/>
  <c r="E104" i="10" s="1"/>
  <c r="E462" i="10"/>
  <c r="E461" i="10" s="1"/>
  <c r="E443" i="10"/>
  <c r="E442" i="10" s="1"/>
  <c r="E318" i="10"/>
  <c r="E317" i="10" s="1"/>
  <c r="E61" i="10"/>
  <c r="E60" i="10" s="1"/>
  <c r="E59" i="10" s="1"/>
  <c r="E58" i="10" s="1"/>
  <c r="E359" i="10"/>
  <c r="E358" i="10" s="1"/>
  <c r="E344" i="10"/>
  <c r="E343" i="10" s="1"/>
  <c r="E337" i="10" s="1"/>
  <c r="E45" i="10"/>
  <c r="E44" i="10" s="1"/>
  <c r="E43" i="10" s="1"/>
  <c r="E522" i="10"/>
  <c r="E521" i="10" s="1"/>
  <c r="E520" i="10" s="1"/>
  <c r="E455" i="10"/>
  <c r="E454" i="10" s="1"/>
  <c r="E296" i="10"/>
  <c r="E295" i="10" s="1"/>
  <c r="E294" i="10" s="1"/>
  <c r="E242" i="10"/>
  <c r="E241" i="10" s="1"/>
  <c r="E509" i="10"/>
  <c r="E257" i="10"/>
  <c r="E256" i="10" s="1"/>
  <c r="E10" i="10"/>
  <c r="E9" i="10" s="1"/>
  <c r="E532" i="10"/>
  <c r="E531" i="10" s="1"/>
  <c r="E206" i="10"/>
  <c r="E205" i="10" s="1"/>
  <c r="E285" i="10"/>
  <c r="E284" i="10" s="1"/>
  <c r="E283" i="10" s="1"/>
  <c r="F110" i="12"/>
  <c r="E111" i="12"/>
  <c r="E110" i="12" s="1"/>
  <c r="E56" i="12"/>
  <c r="E27" i="12"/>
  <c r="G23" i="1"/>
  <c r="F23" i="1"/>
  <c r="E441" i="10" l="1"/>
  <c r="E221" i="10"/>
  <c r="E181" i="10" s="1"/>
  <c r="E422" i="10"/>
  <c r="E421" i="10" s="1"/>
  <c r="E393" i="10" s="1"/>
  <c r="E8" i="10"/>
  <c r="E265" i="10"/>
  <c r="E255" i="10" s="1"/>
  <c r="E316" i="10"/>
  <c r="E302" i="10" s="1"/>
  <c r="F43" i="12"/>
  <c r="F11" i="12"/>
  <c r="E43" i="12"/>
  <c r="E11" i="12"/>
  <c r="E54" i="12"/>
  <c r="G12" i="1"/>
  <c r="J12" i="1" s="1"/>
  <c r="G9" i="1"/>
  <c r="J9" i="1" s="1"/>
  <c r="G15" i="1" l="1"/>
  <c r="F158" i="10"/>
  <c r="F157" i="10" s="1"/>
  <c r="G24" i="1" l="1"/>
  <c r="J15" i="1"/>
  <c r="F156" i="10"/>
  <c r="F535" i="10"/>
  <c r="F534" i="10" s="1"/>
  <c r="F539" i="10"/>
  <c r="F538" i="10" s="1"/>
  <c r="F114" i="10"/>
  <c r="G114" i="10" s="1"/>
  <c r="F112" i="10"/>
  <c r="F110" i="10"/>
  <c r="F108" i="10"/>
  <c r="F272" i="10"/>
  <c r="G31" i="1" l="1"/>
  <c r="G32" i="1" s="1"/>
  <c r="J24" i="1"/>
  <c r="F537" i="10"/>
  <c r="G537" i="10" s="1"/>
  <c r="G538" i="10"/>
  <c r="F533" i="10"/>
  <c r="G533" i="10" s="1"/>
  <c r="G534" i="10"/>
  <c r="F155" i="10"/>
  <c r="F107" i="10"/>
  <c r="F532" i="10"/>
  <c r="F531" i="10" l="1"/>
  <c r="G531" i="10" s="1"/>
  <c r="G532" i="10"/>
  <c r="F106" i="10"/>
  <c r="G107" i="10"/>
  <c r="F154" i="10"/>
  <c r="F147" i="10" l="1"/>
  <c r="G147" i="10" s="1"/>
  <c r="F105" i="10"/>
  <c r="G106" i="10"/>
  <c r="G14" i="12"/>
  <c r="G22" i="12"/>
  <c r="G21" i="12" s="1"/>
  <c r="G13" i="12" s="1"/>
  <c r="G25" i="12"/>
  <c r="G24" i="12" s="1"/>
  <c r="G28" i="12"/>
  <c r="G31" i="12"/>
  <c r="G35" i="12"/>
  <c r="G34" i="12" s="1"/>
  <c r="G57" i="12"/>
  <c r="G59" i="12"/>
  <c r="G61" i="12"/>
  <c r="G64" i="12"/>
  <c r="G69" i="12"/>
  <c r="G76" i="12"/>
  <c r="G87" i="12"/>
  <c r="G63" i="12" s="1"/>
  <c r="G96" i="12"/>
  <c r="G95" i="12" s="1"/>
  <c r="G103" i="12"/>
  <c r="G102" i="12" s="1"/>
  <c r="G112" i="12"/>
  <c r="G114" i="12"/>
  <c r="G120" i="12"/>
  <c r="G122" i="12"/>
  <c r="G55" i="12" l="1"/>
  <c r="I13" i="12"/>
  <c r="G99" i="12"/>
  <c r="I102" i="12"/>
  <c r="H102" i="12"/>
  <c r="I95" i="12"/>
  <c r="H95" i="12"/>
  <c r="H34" i="12"/>
  <c r="I34" i="12"/>
  <c r="H24" i="12"/>
  <c r="I24" i="12"/>
  <c r="I21" i="12"/>
  <c r="H13" i="12"/>
  <c r="F104" i="10"/>
  <c r="G104" i="10" s="1"/>
  <c r="G105" i="10"/>
  <c r="G39" i="12"/>
  <c r="G27" i="12"/>
  <c r="G12" i="12" s="1"/>
  <c r="G111" i="12"/>
  <c r="G56" i="12"/>
  <c r="G110" i="12" l="1"/>
  <c r="I111" i="12"/>
  <c r="H111" i="12"/>
  <c r="H63" i="12"/>
  <c r="I63" i="12"/>
  <c r="I56" i="12"/>
  <c r="H56" i="12"/>
  <c r="H39" i="12"/>
  <c r="I39" i="12"/>
  <c r="G11" i="12"/>
  <c r="I27" i="12"/>
  <c r="H27" i="12"/>
  <c r="G38" i="12"/>
  <c r="H110" i="12" l="1"/>
  <c r="I110" i="12"/>
  <c r="G54" i="12"/>
  <c r="H55" i="12"/>
  <c r="I55" i="12"/>
  <c r="H38" i="12"/>
  <c r="I38" i="12"/>
  <c r="I12" i="12"/>
  <c r="H12" i="12"/>
  <c r="I11" i="12"/>
  <c r="H11" i="12"/>
  <c r="G43" i="12"/>
  <c r="I54" i="12" l="1"/>
  <c r="H54" i="12"/>
  <c r="H43" i="12"/>
  <c r="I43" i="12"/>
  <c r="F23" i="10"/>
  <c r="F31" i="10"/>
  <c r="F38" i="10"/>
  <c r="F37" i="10" s="1"/>
  <c r="G37" i="10" s="1"/>
  <c r="F41" i="10"/>
  <c r="F40" i="10" s="1"/>
  <c r="G40" i="10" s="1"/>
  <c r="F47" i="10"/>
  <c r="F49" i="10"/>
  <c r="F56" i="10"/>
  <c r="F55" i="10" s="1"/>
  <c r="F54" i="10" s="1"/>
  <c r="F53" i="10" s="1"/>
  <c r="F52" i="10" s="1"/>
  <c r="F63" i="10"/>
  <c r="F66" i="10"/>
  <c r="F74" i="10"/>
  <c r="F73" i="10" s="1"/>
  <c r="F84" i="10"/>
  <c r="F83" i="10" s="1"/>
  <c r="F90" i="10"/>
  <c r="F89" i="10" s="1"/>
  <c r="F102" i="10"/>
  <c r="F101" i="10" s="1"/>
  <c r="F138" i="10"/>
  <c r="F137" i="10" s="1"/>
  <c r="F136" i="10" s="1"/>
  <c r="F145" i="10"/>
  <c r="F144" i="10" s="1"/>
  <c r="F164" i="10"/>
  <c r="F172" i="10"/>
  <c r="F171" i="10" s="1"/>
  <c r="F192" i="10"/>
  <c r="F197" i="10"/>
  <c r="F203" i="10"/>
  <c r="F202" i="10" s="1"/>
  <c r="F208" i="10"/>
  <c r="F210" i="10"/>
  <c r="F213" i="10"/>
  <c r="F219" i="10"/>
  <c r="F218" i="10" s="1"/>
  <c r="F224" i="10"/>
  <c r="F229" i="10"/>
  <c r="F231" i="10"/>
  <c r="F235" i="10"/>
  <c r="F248" i="10"/>
  <c r="F259" i="10"/>
  <c r="F261" i="10"/>
  <c r="F263" i="10"/>
  <c r="F268" i="10"/>
  <c r="F270" i="10"/>
  <c r="F275" i="10"/>
  <c r="F277" i="10"/>
  <c r="F281" i="10"/>
  <c r="F280" i="10" s="1"/>
  <c r="G280" i="10" s="1"/>
  <c r="F290" i="10"/>
  <c r="F292" i="10"/>
  <c r="F298" i="10"/>
  <c r="F300" i="10"/>
  <c r="F304" i="10"/>
  <c r="F321" i="10"/>
  <c r="F325" i="10"/>
  <c r="F334" i="10"/>
  <c r="F333" i="10" s="1"/>
  <c r="F346" i="10"/>
  <c r="F348" i="10"/>
  <c r="F352" i="10"/>
  <c r="F356" i="10"/>
  <c r="F355" i="10" s="1"/>
  <c r="F354" i="10" s="1"/>
  <c r="G354" i="10" s="1"/>
  <c r="F361" i="10"/>
  <c r="F360" i="10" s="1"/>
  <c r="G360" i="10" s="1"/>
  <c r="F364" i="10"/>
  <c r="F367" i="10"/>
  <c r="F369" i="10"/>
  <c r="F372" i="10"/>
  <c r="F376" i="10"/>
  <c r="F375" i="10" s="1"/>
  <c r="F391" i="10"/>
  <c r="F390" i="10" s="1"/>
  <c r="F399" i="10"/>
  <c r="F404" i="10"/>
  <c r="F419" i="10"/>
  <c r="F418" i="10" s="1"/>
  <c r="F424" i="10"/>
  <c r="F426" i="10"/>
  <c r="F428" i="10"/>
  <c r="F431" i="10"/>
  <c r="F435" i="10"/>
  <c r="F439" i="10"/>
  <c r="F447" i="10"/>
  <c r="F457" i="10"/>
  <c r="F459" i="10"/>
  <c r="F465" i="10"/>
  <c r="F464" i="10" s="1"/>
  <c r="F486" i="10"/>
  <c r="F492" i="10"/>
  <c r="F497" i="10"/>
  <c r="F496" i="10" s="1"/>
  <c r="F502" i="10"/>
  <c r="F501" i="10" s="1"/>
  <c r="F507" i="10"/>
  <c r="F506" i="10" s="1"/>
  <c r="F513" i="10"/>
  <c r="F512" i="10" s="1"/>
  <c r="F518" i="10"/>
  <c r="F517" i="10" s="1"/>
  <c r="F524" i="10"/>
  <c r="F526" i="10"/>
  <c r="F529" i="10"/>
  <c r="F528" i="10" s="1"/>
  <c r="G528" i="10" s="1"/>
  <c r="F223" i="10" l="1"/>
  <c r="G223" i="10" s="1"/>
  <c r="F12" i="10"/>
  <c r="G12" i="10" s="1"/>
  <c r="F303" i="10"/>
  <c r="F511" i="10"/>
  <c r="G512" i="10"/>
  <c r="F417" i="10"/>
  <c r="F201" i="10"/>
  <c r="F135" i="10"/>
  <c r="F505" i="10"/>
  <c r="F500" i="10"/>
  <c r="G501" i="10"/>
  <c r="F495" i="10"/>
  <c r="F82" i="10"/>
  <c r="F100" i="10"/>
  <c r="G101" i="10"/>
  <c r="F389" i="10"/>
  <c r="F374" i="10"/>
  <c r="G374" i="10" s="1"/>
  <c r="G375" i="10"/>
  <c r="F88" i="10"/>
  <c r="F217" i="10"/>
  <c r="F170" i="10"/>
  <c r="F438" i="10"/>
  <c r="F332" i="10"/>
  <c r="G333" i="10"/>
  <c r="F163" i="10"/>
  <c r="F463" i="10"/>
  <c r="G463" i="10" s="1"/>
  <c r="G464" i="10"/>
  <c r="F516" i="10"/>
  <c r="G517" i="10"/>
  <c r="F143" i="10"/>
  <c r="G144" i="10"/>
  <c r="G73" i="10"/>
  <c r="F430" i="10"/>
  <c r="G430" i="10" s="1"/>
  <c r="F318" i="10"/>
  <c r="F396" i="10"/>
  <c r="F444" i="10"/>
  <c r="F345" i="10"/>
  <c r="F267" i="10"/>
  <c r="G267" i="10" s="1"/>
  <c r="F297" i="10"/>
  <c r="F456" i="10"/>
  <c r="F46" i="10"/>
  <c r="F243" i="10"/>
  <c r="F184" i="10"/>
  <c r="F485" i="10"/>
  <c r="F62" i="10"/>
  <c r="F286" i="10"/>
  <c r="F523" i="10"/>
  <c r="F423" i="10"/>
  <c r="G423" i="10" s="1"/>
  <c r="F228" i="10"/>
  <c r="G228" i="10" s="1"/>
  <c r="F363" i="10"/>
  <c r="F258" i="10"/>
  <c r="F207" i="10"/>
  <c r="F274" i="10"/>
  <c r="G274" i="10" s="1"/>
  <c r="F395" i="10" l="1"/>
  <c r="G396" i="10"/>
  <c r="F317" i="10"/>
  <c r="F316" i="10" s="1"/>
  <c r="F200" i="10"/>
  <c r="F296" i="10"/>
  <c r="G297" i="10"/>
  <c r="F169" i="10"/>
  <c r="F388" i="10"/>
  <c r="F499" i="10"/>
  <c r="G499" i="10" s="1"/>
  <c r="G500" i="10"/>
  <c r="F416" i="10"/>
  <c r="F344" i="10"/>
  <c r="G345" i="10"/>
  <c r="F206" i="10"/>
  <c r="G207" i="10"/>
  <c r="F484" i="10"/>
  <c r="G485" i="10"/>
  <c r="F162" i="10"/>
  <c r="F216" i="10"/>
  <c r="F99" i="10"/>
  <c r="G100" i="10"/>
  <c r="F504" i="10"/>
  <c r="F510" i="10"/>
  <c r="G511" i="10"/>
  <c r="F257" i="10"/>
  <c r="G258" i="10"/>
  <c r="F183" i="10"/>
  <c r="G184" i="10"/>
  <c r="F443" i="10"/>
  <c r="G444" i="10"/>
  <c r="F455" i="10"/>
  <c r="G456" i="10"/>
  <c r="F515" i="10"/>
  <c r="G515" i="10" s="1"/>
  <c r="G516" i="10"/>
  <c r="F494" i="10"/>
  <c r="F522" i="10"/>
  <c r="G523" i="10"/>
  <c r="F285" i="10"/>
  <c r="G286" i="10"/>
  <c r="F359" i="10"/>
  <c r="G363" i="10"/>
  <c r="F242" i="10"/>
  <c r="G243" i="10"/>
  <c r="F462" i="10"/>
  <c r="F142" i="10"/>
  <c r="G143" i="10"/>
  <c r="F331" i="10"/>
  <c r="G331" i="10" s="1"/>
  <c r="G332" i="10"/>
  <c r="F87" i="10"/>
  <c r="F81" i="10"/>
  <c r="F134" i="10"/>
  <c r="F61" i="10"/>
  <c r="G62" i="10"/>
  <c r="F45" i="10"/>
  <c r="G46" i="10"/>
  <c r="F11" i="10"/>
  <c r="F222" i="10"/>
  <c r="F221" i="10" s="1"/>
  <c r="F422" i="10"/>
  <c r="F266" i="10"/>
  <c r="F295" i="10" l="1"/>
  <c r="G296" i="10"/>
  <c r="F141" i="10"/>
  <c r="G142" i="10"/>
  <c r="F284" i="10"/>
  <c r="G285" i="10"/>
  <c r="F483" i="10"/>
  <c r="G484" i="10"/>
  <c r="F454" i="10"/>
  <c r="G455" i="10"/>
  <c r="F265" i="10"/>
  <c r="G266" i="10"/>
  <c r="F521" i="10"/>
  <c r="G522" i="10"/>
  <c r="F302" i="10"/>
  <c r="G302" i="10" s="1"/>
  <c r="F241" i="10"/>
  <c r="G241" i="10" s="1"/>
  <c r="G242" i="10"/>
  <c r="F182" i="10"/>
  <c r="G183" i="10"/>
  <c r="F98" i="10"/>
  <c r="G98" i="10" s="1"/>
  <c r="G99" i="10"/>
  <c r="F205" i="10"/>
  <c r="G205" i="10" s="1"/>
  <c r="G206" i="10"/>
  <c r="F387" i="10"/>
  <c r="G510" i="10"/>
  <c r="F509" i="10"/>
  <c r="G509" i="10" s="1"/>
  <c r="F461" i="10"/>
  <c r="G461" i="10" s="1"/>
  <c r="G462" i="10"/>
  <c r="F442" i="10"/>
  <c r="G443" i="10"/>
  <c r="F421" i="10"/>
  <c r="G422" i="10"/>
  <c r="F80" i="10"/>
  <c r="F86" i="10"/>
  <c r="F161" i="10"/>
  <c r="F133" i="10"/>
  <c r="G222" i="10"/>
  <c r="F358" i="10"/>
  <c r="G358" i="10" s="1"/>
  <c r="G359" i="10"/>
  <c r="F256" i="10"/>
  <c r="G256" i="10" s="1"/>
  <c r="G257" i="10"/>
  <c r="F343" i="10"/>
  <c r="G344" i="10"/>
  <c r="F168" i="10"/>
  <c r="F394" i="10"/>
  <c r="G394" i="10" s="1"/>
  <c r="G395" i="10"/>
  <c r="F60" i="10"/>
  <c r="G61" i="10"/>
  <c r="F44" i="10"/>
  <c r="G45" i="10"/>
  <c r="F10" i="10"/>
  <c r="G11" i="10"/>
  <c r="F9" i="1"/>
  <c r="I9" i="1" s="1"/>
  <c r="G454" i="10" l="1"/>
  <c r="F441" i="10"/>
  <c r="G441" i="10" s="1"/>
  <c r="G182" i="10"/>
  <c r="F181" i="10"/>
  <c r="G343" i="10"/>
  <c r="F337" i="10"/>
  <c r="G337" i="10" s="1"/>
  <c r="F482" i="10"/>
  <c r="G482" i="10" s="1"/>
  <c r="G483" i="10"/>
  <c r="F393" i="10"/>
  <c r="G393" i="10" s="1"/>
  <c r="G421" i="10"/>
  <c r="F160" i="10"/>
  <c r="F283" i="10"/>
  <c r="G283" i="10" s="1"/>
  <c r="G284" i="10"/>
  <c r="F294" i="10"/>
  <c r="G294" i="10" s="1"/>
  <c r="G295" i="10"/>
  <c r="G442" i="10"/>
  <c r="F520" i="10"/>
  <c r="G520" i="10" s="1"/>
  <c r="G521" i="10"/>
  <c r="G221" i="10"/>
  <c r="F78" i="10"/>
  <c r="F77" i="10" s="1"/>
  <c r="F72" i="10" s="1"/>
  <c r="F255" i="10"/>
  <c r="G255" i="10" s="1"/>
  <c r="G265" i="10"/>
  <c r="F140" i="10"/>
  <c r="G140" i="10" s="1"/>
  <c r="G141" i="10"/>
  <c r="F59" i="10"/>
  <c r="G60" i="10"/>
  <c r="F43" i="10"/>
  <c r="G43" i="10" s="1"/>
  <c r="G44" i="10"/>
  <c r="F9" i="10"/>
  <c r="G10" i="10"/>
  <c r="F15" i="1" l="1"/>
  <c r="I12" i="1"/>
  <c r="F24" i="1"/>
  <c r="I15" i="1"/>
  <c r="F71" i="10"/>
  <c r="G72" i="10"/>
  <c r="G181" i="10"/>
  <c r="F180" i="10"/>
  <c r="G180" i="10" s="1"/>
  <c r="G59" i="10"/>
  <c r="G9" i="10"/>
  <c r="F8" i="10"/>
  <c r="F31" i="1" l="1"/>
  <c r="I24" i="1"/>
  <c r="F70" i="10"/>
  <c r="G71" i="10"/>
  <c r="G8" i="10"/>
  <c r="F32" i="1" l="1"/>
  <c r="I31" i="1"/>
  <c r="G70" i="10"/>
  <c r="F58" i="10"/>
  <c r="G58" i="10" l="1"/>
  <c r="F7" i="10"/>
  <c r="G7" i="10" s="1"/>
</calcChain>
</file>

<file path=xl/sharedStrings.xml><?xml version="1.0" encoding="utf-8"?>
<sst xmlns="http://schemas.openxmlformats.org/spreadsheetml/2006/main" count="1072" uniqueCount="287">
  <si>
    <t>PRIHODI UKUPNO</t>
  </si>
  <si>
    <t>PRIHODI POSLOVANJA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</si>
  <si>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</si>
  <si>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</si>
  <si>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</si>
  <si>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</si>
  <si>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</si>
  <si>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 xml:space="preserve">A. RAČUN PRIHODA I RASHODA </t>
  </si>
  <si>
    <t>RASHODI POSLOVANJA</t>
  </si>
  <si>
    <t>Rashodi poslovanja</t>
  </si>
  <si>
    <t>Rashodi za zaposlene</t>
  </si>
  <si>
    <t>Rashodi za nabavu nefinancijske imovine</t>
  </si>
  <si>
    <t>II. POSEBNI DIO</t>
  </si>
  <si>
    <t>I. OPĆI DIO</t>
  </si>
  <si>
    <t>Materijalni rashodi</t>
  </si>
  <si>
    <t>A) SAŽETAK RAČUNA PRIHODA I RASHODA</t>
  </si>
  <si>
    <t>B) SAŽETAK RAČUNA FINANCIRANJA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</si>
  <si>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</si>
  <si>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</si>
  <si>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</si>
  <si>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Prihodi iz nadležnog proračunaza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</si>
  <si>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</si>
  <si>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</si>
  <si>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</si>
  <si>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Prihodi od prodaje proizvoda i robe te pruženih usluga</t>
  </si>
  <si>
    <t>Prihodi od pruženih usluga</t>
  </si>
  <si>
    <t>Prihodi od imovine</t>
  </si>
  <si>
    <t>Prihodi od financijske imovine</t>
  </si>
  <si>
    <t>Kamate na oročena sredstva i depozite po viđenju</t>
  </si>
  <si>
    <t>Prihodi od upravnih i administrativnih pristojbi,pristojbi po posebnim propisima i naknada</t>
  </si>
  <si>
    <t>Prihodi po posebnim propisima</t>
  </si>
  <si>
    <t>Ostali nespomenuti prihodi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</si>
  <si>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</si>
  <si>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</si>
  <si>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</si>
  <si>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Donacije od pravnih i fizičkih osoba izvan općeg proračuna</t>
  </si>
  <si>
    <t>Tekuće donacije</t>
  </si>
  <si>
    <t>Kapitalne donacije</t>
  </si>
  <si>
    <t>Plaće</t>
  </si>
  <si>
    <t>Plaće za redovan rad</t>
  </si>
  <si>
    <t>Ostali rashodi za zaposlene</t>
  </si>
  <si>
    <t>Doprinosi na plaće</t>
  </si>
  <si>
    <t>Doprinosi za obvezno zdravstveno osiguranje</t>
  </si>
  <si>
    <t>Naknade troškova zaposlenima</t>
  </si>
  <si>
    <t>Naknade za prijevoz,rad na 
terenu i odvojeni život</t>
  </si>
  <si>
    <t>Rashodi za materijal i energiju</t>
  </si>
  <si>
    <t>Sitan inventar i auto gume</t>
  </si>
  <si>
    <t>Pristojbe i naknade</t>
  </si>
  <si>
    <t>Ostali nespomenuti rashodi poslovanja</t>
  </si>
  <si>
    <t>Troškovi sudskih postupaka</t>
  </si>
  <si>
    <t>Financijski rashodi</t>
  </si>
  <si>
    <t>Ostali financijski rashodi</t>
  </si>
  <si>
    <t>Zatezne kamate</t>
  </si>
  <si>
    <t>Službena putovanja</t>
  </si>
  <si>
    <t>Stručno usavršavanje zaposlenika</t>
  </si>
  <si>
    <t>Ostale naknade troškova zaposlenima</t>
  </si>
  <si>
    <t>Uredski materijal</t>
  </si>
  <si>
    <t>Materijal i sirovine</t>
  </si>
  <si>
    <t>Rashodi za usluge</t>
  </si>
  <si>
    <t>Intelektualne i osobne usluge</t>
  </si>
  <si>
    <t>Postrojenja i oprema</t>
  </si>
  <si>
    <t>Uredska oprema i namještaj</t>
  </si>
  <si>
    <t>Uređaji,strojevi i oprema za ostale namjene</t>
  </si>
  <si>
    <t>Knjige,umjetnička djela i ostale izložbene vrijednosti</t>
  </si>
  <si>
    <t xml:space="preserve">Knjige </t>
  </si>
  <si>
    <t>Ostale naknade građanima i kućanstvima iz proračuna</t>
  </si>
  <si>
    <t>Naknade građanima i kućanstvima u novcu</t>
  </si>
  <si>
    <t>Naknade građanima i kućanstvima u naravi</t>
  </si>
  <si>
    <t>Energija</t>
  </si>
  <si>
    <t>Materijal za tekuće i inv.održavanje</t>
  </si>
  <si>
    <t>Službena odjeća i obuća</t>
  </si>
  <si>
    <t>Komunalne usluge</t>
  </si>
  <si>
    <t>Zdravstvene i veterinarske usluge</t>
  </si>
  <si>
    <t>Računalne usluge</t>
  </si>
  <si>
    <t>Ostale usluge</t>
  </si>
  <si>
    <t>Članarine i norme</t>
  </si>
  <si>
    <t>Bankarske usluge i usluge platnog prometa</t>
  </si>
  <si>
    <t>Građevinski objekti</t>
  </si>
  <si>
    <t>Poslovni objekt</t>
  </si>
  <si>
    <t>Naknade za rad predstavničkih i izvršnih tijela,povjerenstava i slično</t>
  </si>
  <si>
    <t>Naknade građanima i kućanstvima iz EU sredstava</t>
  </si>
  <si>
    <t>Rashodi za dodatna ulaganja na nefinancijskoj imovini</t>
  </si>
  <si>
    <t>Dodatna ulaganja na građevinskim objektima</t>
  </si>
  <si>
    <t>Reprezentacija</t>
  </si>
  <si>
    <t>SVEUKUPNO</t>
  </si>
  <si>
    <t>PROGRAM 1001</t>
  </si>
  <si>
    <t>MINIMALNI STANDARD U OSNOVNOM ŠKOLSTVU-MATERIJALNI I FINANCIJSKI RASHODI</t>
  </si>
  <si>
    <t>Aktivnost A100001</t>
  </si>
  <si>
    <t>Izvor financiranja 1.1.</t>
  </si>
  <si>
    <t>OPĆI PRIHODI I PRIMICI</t>
  </si>
  <si>
    <t>Uredski materijal i ostali materijalni rashodi</t>
  </si>
  <si>
    <t>Sitni inventar i auto gume</t>
  </si>
  <si>
    <t>Službena, radna i zaštitna odjeća i obuća</t>
  </si>
  <si>
    <t>Usluge telefona, pošte i prijevoza</t>
  </si>
  <si>
    <t>Premije osiguranja</t>
  </si>
  <si>
    <t>Naknade građanima i kućanstvima na temelju osiguranja i druge naknade</t>
  </si>
  <si>
    <t>Aktivnost A100002</t>
  </si>
  <si>
    <t>TEKUĆE I INVESTICIJSKO ODRŽAVANJE-minimalni standard</t>
  </si>
  <si>
    <t>Materijal i dijelovi za tekuće i investicijsko održavanje</t>
  </si>
  <si>
    <t>Usluge tekućeg i investicijskog održavanja</t>
  </si>
  <si>
    <t>Aktivnost A100003</t>
  </si>
  <si>
    <t>ENERGENTI</t>
  </si>
  <si>
    <t>POJAČANI STANDARD U ŠKOLSTVU</t>
  </si>
  <si>
    <t>Tekući projekt T100002</t>
  </si>
  <si>
    <t>ŽUPANIJSKA STRUČNA VIJEĆA</t>
  </si>
  <si>
    <t>Tekući projekt T100003</t>
  </si>
  <si>
    <t>NATJECANJA</t>
  </si>
  <si>
    <t>Naknade za rad predstavničkih i izvršnih tijela, povjerenstva i slično</t>
  </si>
  <si>
    <t>Tekući projekt T100004</t>
  </si>
  <si>
    <t>OBLJETNICE ŠKOLA</t>
  </si>
  <si>
    <t>Tekući projekt T100006</t>
  </si>
  <si>
    <t>OSTALE IZVANŠKOLSKE AKTIVNOSTI</t>
  </si>
  <si>
    <t>Tekući projekt T100041</t>
  </si>
  <si>
    <t>E-TEHNIČAR</t>
  </si>
  <si>
    <t>Plaće (Bruto)</t>
  </si>
  <si>
    <t xml:space="preserve">Materijalni rashodi </t>
  </si>
  <si>
    <t>Naknade za prijevoz, za rad na terenu i odvojeni život</t>
  </si>
  <si>
    <t>PROGRAM 1003</t>
  </si>
  <si>
    <t>TEKUĆE I INVESTICIJSKO ODRŽAVANJE U ŠKOLSTVU</t>
  </si>
  <si>
    <t>POTICANJE KORIŠTENJA SREDSTAVA IZ FONDOVA EU</t>
  </si>
  <si>
    <t>Tekući projekt T100011</t>
  </si>
  <si>
    <t>NOVA ŠKOLSKA SHEMA VOĆA I POVRĆA TE MLIJEKA I MLIJEČNIH PROIZVODA</t>
  </si>
  <si>
    <t>KAPITALNO ULAGANJE U OSNOVNO ŠKOLSTVO</t>
  </si>
  <si>
    <t>Građevinski ojekti</t>
  </si>
  <si>
    <t>Poslovni objekti</t>
  </si>
  <si>
    <t>PROGRAM 1002</t>
  </si>
  <si>
    <t xml:space="preserve">KAPITALNO ULAGANJE </t>
  </si>
  <si>
    <t>Tekući projekt T100001</t>
  </si>
  <si>
    <t>OPREMA ŠKOLA</t>
  </si>
  <si>
    <t>PROGRAMI OSNOVNIH ŠKOLA IZVAN ŽUPANIJSKOG PRORAČUNA</t>
  </si>
  <si>
    <t>Izvor financiranja 3.3.</t>
  </si>
  <si>
    <t>VLASTITI PRIHODI - OŠ</t>
  </si>
  <si>
    <t>Izvor financiranja 3.7.</t>
  </si>
  <si>
    <t>VLASTITI PRIHODI - PRENESENI VIŠAK PRIHODA - OŠ</t>
  </si>
  <si>
    <t>Izvor financiranja 4.L.</t>
  </si>
  <si>
    <t>PRIHODI ZA POSEBNE NAMJENE - OŠ</t>
  </si>
  <si>
    <t>Izvor financiranja 5.D.</t>
  </si>
  <si>
    <t>POMOĆI - VIŠAK PRIHODA - OŠ</t>
  </si>
  <si>
    <t>Izvor financiranja 5.K.</t>
  </si>
  <si>
    <t>POMOĆI - OŠ</t>
  </si>
  <si>
    <t>Izvor financiranja 6.3.</t>
  </si>
  <si>
    <t>DONACIJE - OŠ</t>
  </si>
  <si>
    <t>ADMINISTARTIVNO, TEHNIČKO I STRUČNO OSOBLJE</t>
  </si>
  <si>
    <t>ŠKOLSKA KUHINJA</t>
  </si>
  <si>
    <t>Izvor financiranja 4.F.</t>
  </si>
  <si>
    <t>PRIHODI ZA POSEBNE NAMJENE - VIŠAK PRIHODA-OŠ</t>
  </si>
  <si>
    <t>Sportska i glazbena oprema</t>
  </si>
  <si>
    <t>Tekući projekt T100005</t>
  </si>
  <si>
    <t>PRODUŽENI BORAVAK</t>
  </si>
  <si>
    <t>Ostali rashodi</t>
  </si>
  <si>
    <t>Kazne, penali i naknade štete</t>
  </si>
  <si>
    <t>Naknade šteta pravnim i fizičkim osobama</t>
  </si>
  <si>
    <t>Tekući projekt T100008</t>
  </si>
  <si>
    <t>UČENIČKE ZADRUGE</t>
  </si>
  <si>
    <t>Tekući projekt T100009</t>
  </si>
  <si>
    <t>OSTALE IZVANUČIONIČKE AKTIVNOSTI</t>
  </si>
  <si>
    <t>Tekući projekt T100012</t>
  </si>
  <si>
    <t>Oprema za održavanje i zaštitu</t>
  </si>
  <si>
    <t>Instrumenti, uređaji i strojevi</t>
  </si>
  <si>
    <t>Uređaji, strojevi i oprema za ostale namjene</t>
  </si>
  <si>
    <t>Knjige, umjetnička djela i ostale izložbene vrijednosti</t>
  </si>
  <si>
    <t>Knjige</t>
  </si>
  <si>
    <t>Tekući projekt T100014</t>
  </si>
  <si>
    <t>TEKUĆE I INVESTICIJSKO ODRŽAVANJE</t>
  </si>
  <si>
    <t>Tekući projekt T100019</t>
  </si>
  <si>
    <t>PRIJEVOZ UČENIKA S TEŠKOĆAMA</t>
  </si>
  <si>
    <t>NABAVA UDŽBENIKA ZA UČENIKE</t>
  </si>
  <si>
    <t>DONACIJE - PRENESENI VIŠAK PRIHODA - OŠ</t>
  </si>
  <si>
    <t>Izvor financiranja 6.7.</t>
  </si>
  <si>
    <t>DODATNA ULAGANJA</t>
  </si>
  <si>
    <t>Prihodi od prodaje proizvoda i robe</t>
  </si>
  <si>
    <t>VLASTITI IZVORI</t>
  </si>
  <si>
    <t>Rezultat poslovanja</t>
  </si>
  <si>
    <t>Višak/manjak prihoda</t>
  </si>
  <si>
    <t>Višak prihoda</t>
  </si>
  <si>
    <t>Manjak prihoda</t>
  </si>
  <si>
    <t>PRSTEN POTPORE VI</t>
  </si>
  <si>
    <t>ŠKOLSKO SPORTSKO DRUŠTVO</t>
  </si>
  <si>
    <t>Tekući projekt T100055</t>
  </si>
  <si>
    <t>Tekući projekt T100026</t>
  </si>
  <si>
    <t>Kapitalni projekt K100137</t>
  </si>
  <si>
    <t>PŠ CVETKOVIĆ, OŠ LJUBO BABIĆ - PROJEKTIRANJE I UREĐENJE VANJSKOG IGRALIŠTA</t>
  </si>
  <si>
    <t>EUR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</si>
  <si>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</si>
  <si>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</si>
  <si>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</si>
  <si>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</si>
  <si>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</si>
  <si>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</si>
  <si>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C) PRENESENI VIŠAK ILI PRENESENI MANJAK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</si>
  <si>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</si>
  <si>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</si>
  <si>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</si>
  <si>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</si>
  <si>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</si>
  <si>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 xml:space="preserve">Plan za 2024. </t>
  </si>
  <si>
    <t>3 Vlastiti prihodi</t>
  </si>
  <si>
    <t>1 Opći prihodi i primici</t>
  </si>
  <si>
    <t>Plan za 2024.</t>
  </si>
  <si>
    <t>Brojčana oznaka i naziv</t>
  </si>
  <si>
    <t>RASHODI POSLOVANJA PREMA IZVORIMA FINANCIRANJA</t>
  </si>
  <si>
    <t>5 Pomoći</t>
  </si>
  <si>
    <t>4 Prihodi za posebne namjene</t>
  </si>
  <si>
    <t>PRIHODI POSLOVANJA PREMA IZVORIMA FINANCIRANJA</t>
  </si>
  <si>
    <t xml:space="preserve">  1.1. Opći prihodi i primici</t>
  </si>
  <si>
    <t xml:space="preserve">  3.3. Vlastiti prihodi</t>
  </si>
  <si>
    <t xml:space="preserve">  4.L. Prihodi za posebne namjene</t>
  </si>
  <si>
    <t xml:space="preserve"> 5.K. Pomoći</t>
  </si>
  <si>
    <t>6 Donacije</t>
  </si>
  <si>
    <t xml:space="preserve"> 6.3. Donacije</t>
  </si>
  <si>
    <t>PRIHODI POSLOVANJA PREMA EKONOMSKOJ KLASIFIKACIJI</t>
  </si>
  <si>
    <t>SVEUKUPNO 6+9</t>
  </si>
  <si>
    <t>RASHODI POSLOVANJA PREMA EKONOMSKOJ KLASIFIKACIJI</t>
  </si>
  <si>
    <t>Tekući projekt T100024</t>
  </si>
  <si>
    <t>STJECANJE PRVOG RADNOG ISKUSTVA PRIPRAVNIŠTVO</t>
  </si>
  <si>
    <t xml:space="preserve">  3.7. Vlastiti prihodi-Preneseni višak prihoda</t>
  </si>
  <si>
    <t xml:space="preserve">  4.F. Prihodi za posebne namjene-Višak prihoda</t>
  </si>
  <si>
    <t xml:space="preserve"> 6.7. Donacije-Preneseni višak prihoda</t>
  </si>
  <si>
    <t>Tekuće donacije u naravi</t>
  </si>
  <si>
    <t>Tekući projekt T100058</t>
  </si>
  <si>
    <t>PRSTEN POTPORE VII</t>
  </si>
  <si>
    <t>Tekući projekt T100027</t>
  </si>
  <si>
    <t>OPSKRBA BESPLATNIM ZALIHAMA MENSTRUALNIH HIGIJENSKIH POTREPŠTINA</t>
  </si>
  <si>
    <t>Kapitalni projekt K100144</t>
  </si>
  <si>
    <t>OŠ JASTREBARSKO - PROJEKTIRANJE I IZGRADNJA NOVE ŠKOLE I DVORANE</t>
  </si>
  <si>
    <t>Tekući projekt T100016</t>
  </si>
  <si>
    <t>KNJIGE ZA ŠKOLSKU KNJIŽNICU</t>
  </si>
  <si>
    <t>Tekući projekt T100040</t>
  </si>
  <si>
    <t>STRUČNO USAVRŠAVANJE DJELATNIKA U ŠKOLSTVU</t>
  </si>
  <si>
    <t>1.</t>
  </si>
  <si>
    <t>2.</t>
  </si>
  <si>
    <t>3.</t>
  </si>
  <si>
    <t>Izvršenje 01.01.-30.06.2024.</t>
  </si>
  <si>
    <t>Indeks</t>
  </si>
  <si>
    <t>4. (3/2*100)</t>
  </si>
  <si>
    <t>4.</t>
  </si>
  <si>
    <t>5. (4/2*100)</t>
  </si>
  <si>
    <t>6. (4/3*100)</t>
  </si>
  <si>
    <t>Izvršenje 01.01.-30.06.2023.</t>
  </si>
  <si>
    <t>PRIHODI UKUPNO + PRENESENI VIŠAK</t>
  </si>
  <si>
    <t xml:space="preserve">PRIHODI UKUPNO </t>
  </si>
  <si>
    <t xml:space="preserve">  1.1. Opći prihodi i primici - Manjak</t>
  </si>
  <si>
    <t>-</t>
  </si>
  <si>
    <t>Pomoći dane u inozemstvo i unutar općeg proračuna</t>
  </si>
  <si>
    <t>Prijenosi između proračunskih korisnika istog proračuna</t>
  </si>
  <si>
    <t>Tekući prijenosi između proračunskih korisnikaistog proračuna</t>
  </si>
  <si>
    <t>Pomoći između proračunskih korisnika istog proračuna</t>
  </si>
  <si>
    <t>Tekući prijenos između proračunskih korisnika istog proračuna</t>
  </si>
  <si>
    <t>Predsjednik Školskog odbora:</t>
  </si>
  <si>
    <t xml:space="preserve">POLUGODIŠNJI IZVJEŠTAJ O IZVRŠENJU FINANCIJSKOG PLANA OŠ SLAVKA KOLARA
ZA 2024. </t>
  </si>
  <si>
    <t>Ravnatelj:</t>
  </si>
  <si>
    <t>Nikola Tonković</t>
  </si>
  <si>
    <t>Izvor financiranja 4.1.</t>
  </si>
  <si>
    <t>Usluge promidžbe i informiranja</t>
  </si>
  <si>
    <t>PROGRAM 1001- Minimalni standard u OŠ- Materijalni rashodi</t>
  </si>
  <si>
    <t>,</t>
  </si>
  <si>
    <t>Seminari, savjetovanja i simpozij</t>
  </si>
  <si>
    <t>Službena radna i zaštitna odjeća i obuća</t>
  </si>
  <si>
    <t>Naknade za rad predstavničkih i izvršnih tijela</t>
  </si>
  <si>
    <t>Izvor financiranja 5.Đ.</t>
  </si>
  <si>
    <t>Naknade građanim i kućanstvima u naravi</t>
  </si>
  <si>
    <t xml:space="preserve"> X</t>
  </si>
  <si>
    <t>Pomoći temeljem prijenosa EU sredstava</t>
  </si>
  <si>
    <t>Tekuće pomoći iz državnog proračuna temeljem prijenosa EU sredstava</t>
  </si>
  <si>
    <t>Usluge tekućeg invest.održavanja</t>
  </si>
  <si>
    <t xml:space="preserve"> 5.Đ. Pomoći-Temeljem prijenosa EU sredstava</t>
  </si>
  <si>
    <t>4.1. Prihodi iz nadležnog proračuna za financiranje</t>
  </si>
  <si>
    <t>1 Opći rashodi</t>
  </si>
  <si>
    <t xml:space="preserve">  1.1. Opći rashodi i izdaci</t>
  </si>
  <si>
    <t>3 Vlastiti rashodi</t>
  </si>
  <si>
    <t xml:space="preserve">  3.3. Vlastiti rashodi</t>
  </si>
  <si>
    <t xml:space="preserve">  3.7. Vlastiti rashodi</t>
  </si>
  <si>
    <t>4 Rashodi za posebne namjene</t>
  </si>
  <si>
    <t xml:space="preserve">  4.L. Rashodi za posebne namjene</t>
  </si>
  <si>
    <t xml:space="preserve"> 6.7. Donacije-Preneseni </t>
  </si>
  <si>
    <t xml:space="preserve">  4.1. Rashodi iz nadležnog proračuna za financiranje</t>
  </si>
  <si>
    <t xml:space="preserve"> 5.Đ. Ministarstvo poljoprivrede</t>
  </si>
  <si>
    <t>Prijenos između proračunskih korisnika</t>
  </si>
  <si>
    <t>Tekući prijenos između proračunskih korisnika</t>
  </si>
  <si>
    <t>Naknade troškova osobama izvan rad odnosa</t>
  </si>
  <si>
    <t>Naknade ostalih troškova osobama izvan rad odnosa</t>
  </si>
  <si>
    <t>5.B.EU pomoći -Erazmus</t>
  </si>
  <si>
    <t>5.B. EU pomoći-Erazmus</t>
  </si>
  <si>
    <t>1.1. Dodatna ulaganja</t>
  </si>
  <si>
    <t>1.1. Dodatna ulaganja u opremu</t>
  </si>
  <si>
    <t xml:space="preserve"> U Kravarskom, _19.07.2024.</t>
  </si>
  <si>
    <t>Petar Brnjilović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</si>
</sst>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6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1" fillId="0" borderId="0" xfId="0" applyFont="1"/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0" fontId="6" fillId="2" borderId="4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horizontal="right"/>
    </xf>
    <xf numFmtId="4" fontId="6" fillId="7" borderId="4" xfId="0" applyNumberFormat="1" applyFont="1" applyFill="1" applyBorder="1" applyAlignment="1">
      <alignment horizontal="right"/>
    </xf>
    <xf numFmtId="4" fontId="6" fillId="6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0" fontId="18" fillId="0" borderId="0" xfId="0" applyFont="1"/>
    <xf numFmtId="4" fontId="10" fillId="8" borderId="4" xfId="0" applyNumberFormat="1" applyFont="1" applyFill="1" applyBorder="1" applyAlignment="1">
      <alignment horizontal="right" wrapText="1"/>
    </xf>
    <xf numFmtId="0" fontId="10" fillId="8" borderId="4" xfId="0" applyFont="1" applyFill="1" applyBorder="1" applyAlignment="1">
      <alignment horizontal="left" vertical="center" wrapText="1"/>
    </xf>
    <xf numFmtId="0" fontId="0" fillId="0" borderId="0" xfId="0" applyProtection="1"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164" fontId="20" fillId="3" borderId="4" xfId="0" applyNumberFormat="1" applyFont="1" applyFill="1" applyBorder="1" applyAlignment="1">
      <alignment horizontal="right" wrapText="1"/>
    </xf>
    <xf numFmtId="0" fontId="19" fillId="2" borderId="3" xfId="0" applyFont="1" applyFill="1" applyBorder="1" applyAlignment="1">
      <alignment horizontal="left" vertical="center" wrapText="1"/>
    </xf>
    <xf numFmtId="164" fontId="19" fillId="2" borderId="4" xfId="0" applyNumberFormat="1" applyFont="1" applyFill="1" applyBorder="1" applyAlignment="1">
      <alignment horizontal="right" wrapText="1"/>
    </xf>
    <xf numFmtId="0" fontId="27" fillId="2" borderId="3" xfId="0" applyFont="1" applyFill="1" applyBorder="1" applyAlignment="1">
      <alignment horizontal="left" vertical="center" wrapText="1"/>
    </xf>
    <xf numFmtId="164" fontId="27" fillId="2" borderId="4" xfId="0" applyNumberFormat="1" applyFont="1" applyFill="1" applyBorder="1" applyAlignment="1">
      <alignment horizontal="right" wrapText="1"/>
    </xf>
    <xf numFmtId="164" fontId="24" fillId="2" borderId="4" xfId="0" applyNumberFormat="1" applyFont="1" applyFill="1" applyBorder="1" applyAlignment="1">
      <alignment horizontal="right" wrapText="1"/>
    </xf>
    <xf numFmtId="164" fontId="24" fillId="2" borderId="3" xfId="0" applyNumberFormat="1" applyFont="1" applyFill="1" applyBorder="1" applyAlignment="1">
      <alignment horizontal="right" wrapText="1"/>
    </xf>
    <xf numFmtId="164" fontId="24" fillId="2" borderId="3" xfId="0" applyNumberFormat="1" applyFont="1" applyFill="1" applyBorder="1" applyAlignment="1">
      <alignment wrapText="1"/>
    </xf>
    <xf numFmtId="0" fontId="27" fillId="2" borderId="3" xfId="0" quotePrefix="1" applyFont="1" applyFill="1" applyBorder="1" applyAlignment="1">
      <alignment horizontal="left" vertical="center"/>
    </xf>
    <xf numFmtId="0" fontId="28" fillId="2" borderId="3" xfId="0" quotePrefix="1" applyFont="1" applyFill="1" applyBorder="1" applyAlignment="1">
      <alignment horizontal="left" vertical="center"/>
    </xf>
    <xf numFmtId="164" fontId="27" fillId="2" borderId="4" xfId="0" quotePrefix="1" applyNumberFormat="1" applyFont="1" applyFill="1" applyBorder="1" applyAlignment="1">
      <alignment horizontal="right" wrapText="1"/>
    </xf>
    <xf numFmtId="0" fontId="20" fillId="2" borderId="3" xfId="0" quotePrefix="1" applyFont="1" applyFill="1" applyBorder="1" applyAlignment="1">
      <alignment horizontal="left" vertical="center"/>
    </xf>
    <xf numFmtId="0" fontId="19" fillId="2" borderId="3" xfId="0" quotePrefix="1" applyFont="1" applyFill="1" applyBorder="1" applyAlignment="1">
      <alignment horizontal="left" vertical="center"/>
    </xf>
    <xf numFmtId="164" fontId="19" fillId="2" borderId="4" xfId="0" quotePrefix="1" applyNumberFormat="1" applyFont="1" applyFill="1" applyBorder="1" applyAlignment="1">
      <alignment horizontal="right" wrapText="1"/>
    </xf>
    <xf numFmtId="0" fontId="19" fillId="2" borderId="3" xfId="0" quotePrefix="1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horizontal="left" vertical="center" wrapText="1"/>
    </xf>
    <xf numFmtId="4" fontId="24" fillId="2" borderId="4" xfId="0" applyNumberFormat="1" applyFont="1" applyFill="1" applyBorder="1" applyAlignment="1">
      <alignment horizontal="right"/>
    </xf>
    <xf numFmtId="4" fontId="24" fillId="2" borderId="3" xfId="0" applyNumberFormat="1" applyFont="1" applyFill="1" applyBorder="1" applyAlignment="1">
      <alignment horizontal="right"/>
    </xf>
    <xf numFmtId="0" fontId="27" fillId="2" borderId="3" xfId="0" quotePrefix="1" applyFont="1" applyFill="1" applyBorder="1" applyAlignment="1">
      <alignment horizontal="left" vertical="center" wrapText="1"/>
    </xf>
    <xf numFmtId="0" fontId="20" fillId="2" borderId="3" xfId="0" quotePrefix="1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20" fillId="9" borderId="3" xfId="0" applyFont="1" applyFill="1" applyBorder="1" applyAlignment="1">
      <alignment vertical="center" wrapText="1"/>
    </xf>
    <xf numFmtId="0" fontId="30" fillId="0" borderId="0" xfId="0" applyFont="1"/>
    <xf numFmtId="0" fontId="26" fillId="0" borderId="0" xfId="0" applyFont="1" applyAlignment="1">
      <alignment horizontal="center" vertical="center" wrapText="1"/>
    </xf>
    <xf numFmtId="0" fontId="19" fillId="9" borderId="3" xfId="0" applyFont="1" applyFill="1" applyBorder="1"/>
    <xf numFmtId="4" fontId="19" fillId="2" borderId="4" xfId="0" applyNumberFormat="1" applyFont="1" applyFill="1" applyBorder="1" applyAlignment="1">
      <alignment horizontal="right" wrapText="1"/>
    </xf>
    <xf numFmtId="4" fontId="24" fillId="2" borderId="3" xfId="0" applyNumberFormat="1" applyFont="1" applyFill="1" applyBorder="1" applyAlignment="1">
      <alignment horizontal="right" wrapText="1"/>
    </xf>
    <xf numFmtId="4" fontId="29" fillId="0" borderId="3" xfId="0" applyNumberFormat="1" applyFont="1" applyBorder="1" applyAlignment="1">
      <alignment horizontal="right" wrapText="1"/>
    </xf>
    <xf numFmtId="4" fontId="19" fillId="9" borderId="3" xfId="0" applyNumberFormat="1" applyFont="1" applyFill="1" applyBorder="1" applyAlignment="1">
      <alignment horizontal="right" wrapText="1"/>
    </xf>
    <xf numFmtId="4" fontId="19" fillId="2" borderId="4" xfId="0" quotePrefix="1" applyNumberFormat="1" applyFont="1" applyFill="1" applyBorder="1" applyAlignment="1">
      <alignment horizontal="right" wrapText="1"/>
    </xf>
    <xf numFmtId="0" fontId="19" fillId="2" borderId="3" xfId="0" quotePrefix="1" applyFont="1" applyFill="1" applyBorder="1" applyAlignment="1">
      <alignment horizontal="left"/>
    </xf>
    <xf numFmtId="0" fontId="20" fillId="2" borderId="3" xfId="0" quotePrefix="1" applyFont="1" applyFill="1" applyBorder="1" applyAlignment="1">
      <alignment horizontal="left"/>
    </xf>
    <xf numFmtId="0" fontId="6" fillId="2" borderId="4" xfId="0" applyFont="1" applyFill="1" applyBorder="1" applyAlignment="1">
      <alignment horizontal="left" wrapText="1"/>
    </xf>
    <xf numFmtId="0" fontId="27" fillId="2" borderId="3" xfId="0" quotePrefix="1" applyFont="1" applyFill="1" applyBorder="1" applyAlignment="1">
      <alignment horizontal="left"/>
    </xf>
    <xf numFmtId="0" fontId="3" fillId="2" borderId="4" xfId="0" applyFont="1" applyFill="1" applyBorder="1" applyAlignment="1">
      <alignment horizontal="left" wrapText="1"/>
    </xf>
    <xf numFmtId="4" fontId="27" fillId="2" borderId="4" xfId="0" quotePrefix="1" applyNumberFormat="1" applyFont="1" applyFill="1" applyBorder="1" applyAlignment="1">
      <alignment horizontal="right" wrapText="1"/>
    </xf>
    <xf numFmtId="0" fontId="27" fillId="2" borderId="3" xfId="0" quotePrefix="1" applyFont="1" applyFill="1" applyBorder="1" applyAlignment="1">
      <alignment horizontal="left" wrapText="1"/>
    </xf>
    <xf numFmtId="4" fontId="30" fillId="0" borderId="3" xfId="0" applyNumberFormat="1" applyFont="1" applyBorder="1" applyAlignment="1">
      <alignment horizontal="right"/>
    </xf>
    <xf numFmtId="4" fontId="1" fillId="0" borderId="0" xfId="0" applyNumberFormat="1" applyFont="1"/>
    <xf numFmtId="4" fontId="0" fillId="0" borderId="0" xfId="0" applyNumberFormat="1"/>
    <xf numFmtId="0" fontId="6" fillId="0" borderId="3" xfId="0" applyFont="1" applyBorder="1" applyAlignment="1">
      <alignment horizontal="left" vertical="center" wrapText="1"/>
    </xf>
    <xf numFmtId="0" fontId="31" fillId="0" borderId="0" xfId="0" quotePrefix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8" fillId="0" borderId="0" xfId="0" applyFont="1"/>
    <xf numFmtId="4" fontId="10" fillId="4" borderId="1" xfId="0" quotePrefix="1" applyNumberFormat="1" applyFont="1" applyFill="1" applyBorder="1" applyAlignment="1">
      <alignment horizontal="right"/>
    </xf>
    <xf numFmtId="4" fontId="10" fillId="4" borderId="3" xfId="0" applyNumberFormat="1" applyFont="1" applyFill="1" applyBorder="1" applyAlignment="1">
      <alignment horizontal="right" wrapText="1"/>
    </xf>
    <xf numFmtId="4" fontId="10" fillId="3" borderId="1" xfId="0" quotePrefix="1" applyNumberFormat="1" applyFont="1" applyFill="1" applyBorder="1" applyAlignment="1">
      <alignment horizontal="right"/>
    </xf>
    <xf numFmtId="4" fontId="10" fillId="3" borderId="3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4" fontId="26" fillId="3" borderId="4" xfId="0" applyNumberFormat="1" applyFont="1" applyFill="1" applyBorder="1" applyAlignment="1">
      <alignment horizontal="right"/>
    </xf>
    <xf numFmtId="0" fontId="0" fillId="2" borderId="0" xfId="0" applyFill="1"/>
    <xf numFmtId="0" fontId="19" fillId="3" borderId="3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vertical="center" wrapText="1"/>
    </xf>
    <xf numFmtId="4" fontId="19" fillId="3" borderId="4" xfId="0" applyNumberFormat="1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33" fillId="4" borderId="4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35" fillId="4" borderId="4" xfId="0" applyFont="1" applyFill="1" applyBorder="1" applyAlignment="1">
      <alignment horizontal="center" vertical="center" wrapText="1"/>
    </xf>
    <xf numFmtId="0" fontId="35" fillId="4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164" fontId="6" fillId="2" borderId="4" xfId="0" applyNumberFormat="1" applyFont="1" applyFill="1" applyBorder="1" applyAlignment="1">
      <alignment horizontal="right" wrapText="1"/>
    </xf>
    <xf numFmtId="0" fontId="10" fillId="2" borderId="3" xfId="0" quotePrefix="1" applyFont="1" applyFill="1" applyBorder="1" applyAlignment="1">
      <alignment horizontal="left" vertical="center"/>
    </xf>
    <xf numFmtId="4" fontId="3" fillId="2" borderId="4" xfId="0" applyNumberFormat="1" applyFont="1" applyFill="1" applyBorder="1" applyAlignment="1">
      <alignment horizontal="right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3" borderId="1" xfId="0" quotePrefix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 wrapText="1"/>
    </xf>
    <xf numFmtId="0" fontId="33" fillId="0" borderId="1" xfId="0" quotePrefix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6" fillId="0" borderId="1" xfId="0" quotePrefix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quotePrefix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10" fillId="0" borderId="1" xfId="0" quotePrefix="1" applyFont="1" applyBorder="1" applyAlignment="1">
      <alignment horizontal="left" vertical="center"/>
    </xf>
    <xf numFmtId="0" fontId="33" fillId="0" borderId="3" xfId="0" quotePrefix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13" fillId="4" borderId="2" xfId="0" applyFont="1" applyFill="1" applyBorder="1" applyAlignment="1" applyProtection="1">
      <alignment horizontal="center" vertical="center" wrapText="1"/>
      <protection hidden="1"/>
    </xf>
    <xf numFmtId="0" fontId="33" fillId="4" borderId="1" xfId="0" applyFont="1" applyFill="1" applyBorder="1" applyAlignment="1" applyProtection="1">
      <alignment horizontal="center" vertical="center" wrapText="1"/>
      <protection hidden="1"/>
    </xf>
    <xf numFmtId="0" fontId="34" fillId="0" borderId="2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wrapText="1"/>
      <protection hidden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topLeftCell="A7" workbookViewId="0">
      <selection activeCell="A34" sqref="A34:J34"/>
    </sheetView>
  </sheetViews>
  <sheetFormatPr defaultRowHeight="14.4" x14ac:dyDescent="0.3"/>
  <cols>
    <col min="5" max="8" width="25.33203125" customWidth="1"/>
    <col min="9" max="10" width="15.6640625" customWidth="1"/>
  </cols>
  <sheetData>
    <row r="1" spans="1:10" ht="42" customHeight="1" x14ac:dyDescent="0.3">
      <c r="A1" s="156" t="s">
        <v>249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8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6" x14ac:dyDescent="0.3">
      <c r="A3" s="156" t="s">
        <v>13</v>
      </c>
      <c r="B3" s="156"/>
      <c r="C3" s="156"/>
      <c r="D3" s="156"/>
      <c r="E3" s="156"/>
      <c r="F3" s="156"/>
      <c r="G3" s="156"/>
      <c r="H3" s="156"/>
      <c r="I3" s="160"/>
      <c r="J3" s="160"/>
    </row>
    <row r="4" spans="1:10" ht="17.399999999999999" x14ac:dyDescent="0.3">
      <c r="A4" s="5"/>
      <c r="B4" s="5"/>
      <c r="C4" s="5"/>
      <c r="D4" s="5"/>
      <c r="E4" s="5"/>
      <c r="F4" s="5"/>
      <c r="G4" s="5"/>
      <c r="H4" s="6"/>
      <c r="I4" s="6"/>
      <c r="J4" s="6"/>
    </row>
    <row r="5" spans="1:10" ht="18" customHeight="1" x14ac:dyDescent="0.3">
      <c r="A5" s="156" t="s">
        <v>15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7.399999999999999" x14ac:dyDescent="0.3">
      <c r="A6" s="1"/>
      <c r="B6" s="2"/>
      <c r="C6" s="2"/>
      <c r="D6" s="2"/>
      <c r="E6" s="7"/>
      <c r="F6" s="8"/>
      <c r="G6" s="8"/>
      <c r="H6" s="17"/>
      <c r="I6" s="8"/>
      <c r="J6" s="17" t="s">
        <v>182</v>
      </c>
    </row>
    <row r="7" spans="1:10" ht="25.5" customHeight="1" x14ac:dyDescent="0.3">
      <c r="A7" s="144" t="s">
        <v>199</v>
      </c>
      <c r="B7" s="145"/>
      <c r="C7" s="145"/>
      <c r="D7" s="145"/>
      <c r="E7" s="146"/>
      <c r="F7" s="122" t="s">
        <v>238</v>
      </c>
      <c r="G7" s="4" t="s">
        <v>195</v>
      </c>
      <c r="H7" s="4" t="s">
        <v>232</v>
      </c>
      <c r="I7" s="4" t="s">
        <v>233</v>
      </c>
      <c r="J7" s="4" t="s">
        <v>233</v>
      </c>
    </row>
    <row r="8" spans="1:10" ht="9" customHeight="1" x14ac:dyDescent="0.3">
      <c r="A8" s="165" t="s">
        <v>229</v>
      </c>
      <c r="B8" s="166"/>
      <c r="C8" s="166"/>
      <c r="D8" s="166"/>
      <c r="E8" s="166"/>
      <c r="F8" s="123" t="s">
        <v>230</v>
      </c>
      <c r="G8" s="123" t="s">
        <v>231</v>
      </c>
      <c r="H8" s="123" t="s">
        <v>235</v>
      </c>
      <c r="I8" s="123" t="s">
        <v>236</v>
      </c>
      <c r="J8" s="123" t="s">
        <v>237</v>
      </c>
    </row>
    <row r="9" spans="1:10" x14ac:dyDescent="0.3">
      <c r="A9" s="152" t="s">
        <v>0</v>
      </c>
      <c r="B9" s="143"/>
      <c r="C9" s="143"/>
      <c r="D9" s="143"/>
      <c r="E9" s="161"/>
      <c r="F9" s="24">
        <f t="shared" ref="F9:G9" si="0">F10+F11</f>
        <v>474715.32</v>
      </c>
      <c r="G9" s="24">
        <f t="shared" si="0"/>
        <v>1546374</v>
      </c>
      <c r="H9" s="24">
        <f t="shared" ref="H9" si="1">H10+H11</f>
        <v>597892.99</v>
      </c>
      <c r="I9" s="24">
        <f>H9/F9*100</f>
        <v>125.94769218739347</v>
      </c>
      <c r="J9" s="24">
        <f>H9/G9*100</f>
        <v>38.664190551574194</v>
      </c>
    </row>
    <row r="10" spans="1:10" x14ac:dyDescent="0.3">
      <c r="A10" s="162" t="s">
        <v>183</v>
      </c>
      <c r="B10" s="159"/>
      <c r="C10" s="159"/>
      <c r="D10" s="159"/>
      <c r="E10" s="163"/>
      <c r="F10" s="23">
        <v>474715.32</v>
      </c>
      <c r="G10" s="23">
        <v>1546374</v>
      </c>
      <c r="H10" s="23">
        <v>597892.99</v>
      </c>
      <c r="I10" s="23">
        <f t="shared" ref="I10:I15" si="2">H10/F10*100</f>
        <v>125.94769218739347</v>
      </c>
      <c r="J10" s="23">
        <f t="shared" ref="J10:J15" si="3">H10/G10*100</f>
        <v>38.664190551574194</v>
      </c>
    </row>
    <row r="11" spans="1:10" x14ac:dyDescent="0.3">
      <c r="A11" s="164" t="s">
        <v>184</v>
      </c>
      <c r="B11" s="163"/>
      <c r="C11" s="163"/>
      <c r="D11" s="163"/>
      <c r="E11" s="163"/>
      <c r="F11" s="23">
        <v>0</v>
      </c>
      <c r="G11" s="23">
        <v>0</v>
      </c>
      <c r="H11" s="23">
        <v>0</v>
      </c>
      <c r="I11" s="23" t="s">
        <v>242</v>
      </c>
      <c r="J11" s="23" t="s">
        <v>242</v>
      </c>
    </row>
    <row r="12" spans="1:10" x14ac:dyDescent="0.3">
      <c r="A12" s="18" t="s">
        <v>2</v>
      </c>
      <c r="B12" s="32"/>
      <c r="C12" s="32"/>
      <c r="D12" s="32"/>
      <c r="E12" s="32"/>
      <c r="F12" s="24">
        <v>480262.56</v>
      </c>
      <c r="G12" s="24">
        <f t="shared" ref="G12" si="4">G13+G14</f>
        <v>1546374</v>
      </c>
      <c r="H12" s="24">
        <f t="shared" ref="H12" si="5">H13+H14</f>
        <v>614488.11</v>
      </c>
      <c r="I12" s="24">
        <f t="shared" si="2"/>
        <v>127.94836849243462</v>
      </c>
      <c r="J12" s="24">
        <f t="shared" si="3"/>
        <v>39.737353964823512</v>
      </c>
    </row>
    <row r="13" spans="1:10" x14ac:dyDescent="0.3">
      <c r="A13" s="158" t="s">
        <v>185</v>
      </c>
      <c r="B13" s="159"/>
      <c r="C13" s="159"/>
      <c r="D13" s="159"/>
      <c r="E13" s="159"/>
      <c r="F13" s="23"/>
      <c r="G13" s="23">
        <v>953874</v>
      </c>
      <c r="H13" s="26">
        <v>614488.11</v>
      </c>
      <c r="I13" s="23" t="e">
        <f t="shared" si="2"/>
        <v>#DIV/0!</v>
      </c>
      <c r="J13" s="26">
        <f t="shared" si="3"/>
        <v>64.420259908541382</v>
      </c>
    </row>
    <row r="14" spans="1:10" x14ac:dyDescent="0.3">
      <c r="A14" s="164" t="s">
        <v>186</v>
      </c>
      <c r="B14" s="163"/>
      <c r="C14" s="163"/>
      <c r="D14" s="163"/>
      <c r="E14" s="163"/>
      <c r="F14" s="23"/>
      <c r="G14" s="23">
        <v>592500</v>
      </c>
      <c r="H14" s="26"/>
      <c r="I14" s="23" t="e">
        <f t="shared" si="2"/>
        <v>#DIV/0!</v>
      </c>
      <c r="J14" s="26">
        <f t="shared" si="3"/>
        <v>0</v>
      </c>
    </row>
    <row r="15" spans="1:10" x14ac:dyDescent="0.3">
      <c r="A15" s="142" t="s">
        <v>3</v>
      </c>
      <c r="B15" s="143"/>
      <c r="C15" s="143"/>
      <c r="D15" s="143"/>
      <c r="E15" s="143"/>
      <c r="F15" s="24">
        <f>F9-F12</f>
        <v>-5547.2399999999907</v>
      </c>
      <c r="G15" s="24">
        <f t="shared" ref="G15" si="6">G9-G12</f>
        <v>0</v>
      </c>
      <c r="H15" s="24">
        <f t="shared" ref="H15" si="7">H9-H12</f>
        <v>-16595.119999999995</v>
      </c>
      <c r="I15" s="24">
        <f t="shared" si="2"/>
        <v>299.1599426020872</v>
      </c>
      <c r="J15" s="24" t="e">
        <f t="shared" si="3"/>
        <v>#DIV/0!</v>
      </c>
    </row>
    <row r="16" spans="1:10" ht="17.399999999999999" x14ac:dyDescent="0.3">
      <c r="A16" s="5"/>
      <c r="B16" s="9"/>
      <c r="C16" s="9"/>
      <c r="D16" s="9"/>
      <c r="E16" s="9"/>
      <c r="F16" s="9"/>
      <c r="G16" s="3"/>
      <c r="H16" s="3"/>
      <c r="I16" s="3"/>
      <c r="J16" s="3"/>
    </row>
    <row r="17" spans="1:10" ht="18" customHeight="1" x14ac:dyDescent="0.3">
      <c r="A17" s="156" t="s">
        <v>16</v>
      </c>
      <c r="B17" s="157"/>
      <c r="C17" s="157"/>
      <c r="D17" s="157"/>
      <c r="E17" s="157"/>
      <c r="F17" s="157"/>
      <c r="G17" s="157"/>
      <c r="H17" s="157"/>
      <c r="I17" s="157"/>
      <c r="J17" s="157"/>
    </row>
    <row r="18" spans="1:10" ht="17.399999999999999" x14ac:dyDescent="0.3">
      <c r="A18" s="5"/>
      <c r="B18" s="9"/>
      <c r="C18" s="9"/>
      <c r="D18" s="9"/>
      <c r="E18" s="9"/>
      <c r="F18" s="9"/>
      <c r="G18" s="3"/>
      <c r="H18" s="3"/>
      <c r="I18" s="3"/>
      <c r="J18" s="3"/>
    </row>
    <row r="19" spans="1:10" ht="25.5" customHeight="1" x14ac:dyDescent="0.3">
      <c r="A19" s="144" t="s">
        <v>199</v>
      </c>
      <c r="B19" s="145"/>
      <c r="C19" s="145"/>
      <c r="D19" s="145"/>
      <c r="E19" s="146"/>
      <c r="F19" s="19" t="s">
        <v>238</v>
      </c>
      <c r="G19" s="4" t="s">
        <v>195</v>
      </c>
      <c r="H19" s="4" t="s">
        <v>232</v>
      </c>
      <c r="I19" s="4" t="s">
        <v>233</v>
      </c>
      <c r="J19" s="4" t="s">
        <v>233</v>
      </c>
    </row>
    <row r="20" spans="1:10" ht="9" customHeight="1" x14ac:dyDescent="0.3">
      <c r="A20" s="148" t="s">
        <v>229</v>
      </c>
      <c r="B20" s="149"/>
      <c r="C20" s="149"/>
      <c r="D20" s="149"/>
      <c r="E20" s="150"/>
      <c r="F20" s="124" t="s">
        <v>230</v>
      </c>
      <c r="G20" s="123" t="s">
        <v>231</v>
      </c>
      <c r="H20" s="123" t="s">
        <v>235</v>
      </c>
      <c r="I20" s="123" t="s">
        <v>236</v>
      </c>
      <c r="J20" s="123" t="s">
        <v>237</v>
      </c>
    </row>
    <row r="21" spans="1:10" ht="15.75" customHeight="1" x14ac:dyDescent="0.3">
      <c r="A21" s="162" t="s">
        <v>187</v>
      </c>
      <c r="B21" s="167"/>
      <c r="C21" s="167"/>
      <c r="D21" s="167"/>
      <c r="E21" s="168"/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1:10" x14ac:dyDescent="0.3">
      <c r="A22" s="162" t="s">
        <v>188</v>
      </c>
      <c r="B22" s="159"/>
      <c r="C22" s="159"/>
      <c r="D22" s="159"/>
      <c r="E22" s="159"/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1:10" x14ac:dyDescent="0.3">
      <c r="A23" s="142" t="s">
        <v>5</v>
      </c>
      <c r="B23" s="143"/>
      <c r="C23" s="143"/>
      <c r="D23" s="143"/>
      <c r="E23" s="143"/>
      <c r="F23" s="24">
        <f>F21-F22</f>
        <v>0</v>
      </c>
      <c r="G23" s="24">
        <f t="shared" ref="G23" si="8">G21-G22</f>
        <v>0</v>
      </c>
      <c r="H23" s="24">
        <f t="shared" ref="H23" si="9">H21-H22</f>
        <v>0</v>
      </c>
      <c r="I23" s="24">
        <v>0</v>
      </c>
      <c r="J23" s="24">
        <v>0</v>
      </c>
    </row>
    <row r="24" spans="1:10" x14ac:dyDescent="0.3">
      <c r="A24" s="142" t="s">
        <v>6</v>
      </c>
      <c r="B24" s="143"/>
      <c r="C24" s="143"/>
      <c r="D24" s="143"/>
      <c r="E24" s="143"/>
      <c r="F24" s="24">
        <f>F15+F23</f>
        <v>-5547.2399999999907</v>
      </c>
      <c r="G24" s="24">
        <f>G15+G23</f>
        <v>0</v>
      </c>
      <c r="H24" s="24">
        <f t="shared" ref="H24" si="10">H15+H23</f>
        <v>-16595.119999999995</v>
      </c>
      <c r="I24" s="24">
        <f t="shared" ref="I24" si="11">H24/F24*100</f>
        <v>299.1599426020872</v>
      </c>
      <c r="J24" s="24" t="e">
        <f t="shared" ref="J24" si="12">H24/G24*100</f>
        <v>#DIV/0!</v>
      </c>
    </row>
    <row r="25" spans="1:10" ht="17.399999999999999" x14ac:dyDescent="0.3">
      <c r="A25" s="15"/>
      <c r="B25" s="9"/>
      <c r="C25" s="9"/>
      <c r="D25" s="9"/>
      <c r="E25" s="9"/>
      <c r="F25" s="9"/>
      <c r="G25" s="3"/>
      <c r="H25" s="3"/>
      <c r="I25" s="3"/>
      <c r="J25" s="3"/>
    </row>
    <row r="26" spans="1:10" ht="18" customHeight="1" x14ac:dyDescent="0.3">
      <c r="A26" s="156" t="s">
        <v>189</v>
      </c>
      <c r="B26" s="157"/>
      <c r="C26" s="157"/>
      <c r="D26" s="157"/>
      <c r="E26" s="157"/>
      <c r="F26" s="157"/>
      <c r="G26" s="157"/>
      <c r="H26" s="157"/>
      <c r="I26" s="157"/>
      <c r="J26" s="157"/>
    </row>
    <row r="27" spans="1:10" ht="17.399999999999999" x14ac:dyDescent="0.3">
      <c r="A27" s="15"/>
      <c r="B27" s="9"/>
      <c r="C27" s="9"/>
      <c r="D27" s="9"/>
      <c r="E27" s="9"/>
      <c r="F27" s="9"/>
      <c r="G27" s="3"/>
      <c r="H27" s="3"/>
      <c r="I27" s="3"/>
      <c r="J27" s="3"/>
    </row>
    <row r="28" spans="1:10" ht="25.5" customHeight="1" x14ac:dyDescent="0.3">
      <c r="A28" s="144" t="s">
        <v>199</v>
      </c>
      <c r="B28" s="145"/>
      <c r="C28" s="145"/>
      <c r="D28" s="145"/>
      <c r="E28" s="146"/>
      <c r="F28" s="19" t="s">
        <v>238</v>
      </c>
      <c r="G28" s="4" t="s">
        <v>195</v>
      </c>
      <c r="H28" s="4" t="s">
        <v>232</v>
      </c>
      <c r="I28" s="4" t="s">
        <v>233</v>
      </c>
      <c r="J28" s="4" t="s">
        <v>233</v>
      </c>
    </row>
    <row r="29" spans="1:10" ht="9" customHeight="1" x14ac:dyDescent="0.3">
      <c r="A29" s="148" t="s">
        <v>229</v>
      </c>
      <c r="B29" s="149"/>
      <c r="C29" s="149"/>
      <c r="D29" s="149"/>
      <c r="E29" s="150"/>
      <c r="F29" s="125" t="s">
        <v>230</v>
      </c>
      <c r="G29" s="126" t="s">
        <v>231</v>
      </c>
      <c r="H29" s="123" t="s">
        <v>235</v>
      </c>
      <c r="I29" s="126" t="s">
        <v>236</v>
      </c>
      <c r="J29" s="123" t="s">
        <v>237</v>
      </c>
    </row>
    <row r="30" spans="1:10" ht="15" customHeight="1" x14ac:dyDescent="0.3">
      <c r="A30" s="137" t="s">
        <v>190</v>
      </c>
      <c r="B30" s="138"/>
      <c r="C30" s="138"/>
      <c r="D30" s="138"/>
      <c r="E30" s="139"/>
      <c r="F30" s="98"/>
      <c r="G30" s="98">
        <v>23379.56</v>
      </c>
      <c r="H30" s="99">
        <v>23379.56</v>
      </c>
      <c r="I30" s="98"/>
      <c r="J30" s="99">
        <f t="shared" ref="J30" si="13">H30/G30*100</f>
        <v>100</v>
      </c>
    </row>
    <row r="31" spans="1:10" ht="15" customHeight="1" x14ac:dyDescent="0.3">
      <c r="A31" s="142" t="s">
        <v>191</v>
      </c>
      <c r="B31" s="143"/>
      <c r="C31" s="143"/>
      <c r="D31" s="143"/>
      <c r="E31" s="143"/>
      <c r="F31" s="100">
        <f>F24+F30</f>
        <v>-5547.2399999999907</v>
      </c>
      <c r="G31" s="100">
        <f>G24+G30</f>
        <v>23379.56</v>
      </c>
      <c r="H31" s="101">
        <f t="shared" ref="H31" si="14">H24+H30</f>
        <v>6784.440000000006</v>
      </c>
      <c r="I31" s="100">
        <f t="shared" ref="I31" si="15">H31/F31*100</f>
        <v>-122.30298310511205</v>
      </c>
      <c r="J31" s="101" t="s">
        <v>242</v>
      </c>
    </row>
    <row r="32" spans="1:10" ht="45" customHeight="1" x14ac:dyDescent="0.3">
      <c r="A32" s="152" t="s">
        <v>192</v>
      </c>
      <c r="B32" s="153"/>
      <c r="C32" s="153"/>
      <c r="D32" s="153"/>
      <c r="E32" s="154"/>
      <c r="F32" s="100">
        <f>F15+F23+F30-F31</f>
        <v>0</v>
      </c>
      <c r="G32" s="100">
        <f>G15+G23+G30-G31</f>
        <v>0</v>
      </c>
      <c r="H32" s="101">
        <f t="shared" ref="H32" si="16">H15+H23+H30-H31</f>
        <v>0</v>
      </c>
      <c r="I32" s="100">
        <v>0</v>
      </c>
      <c r="J32" s="101">
        <v>0</v>
      </c>
    </row>
    <row r="34" spans="1:10" ht="15.6" x14ac:dyDescent="0.3">
      <c r="A34" s="155" t="s">
        <v>193</v>
      </c>
      <c r="B34" s="155"/>
      <c r="C34" s="155"/>
      <c r="D34" s="155"/>
      <c r="E34" s="155"/>
      <c r="F34" s="155"/>
      <c r="G34" s="155"/>
      <c r="H34" s="155"/>
      <c r="I34" s="155"/>
      <c r="J34" s="155"/>
    </row>
    <row r="35" spans="1:10" ht="17.399999999999999" x14ac:dyDescent="0.3">
      <c r="A35" s="95"/>
      <c r="B35" s="96"/>
      <c r="C35" s="96"/>
      <c r="D35" s="96"/>
      <c r="E35" s="96"/>
      <c r="F35" s="96"/>
      <c r="G35" s="97"/>
      <c r="H35" s="97"/>
      <c r="I35" s="97"/>
      <c r="J35" s="97"/>
    </row>
    <row r="36" spans="1:10" ht="25.5" customHeight="1" x14ac:dyDescent="0.3">
      <c r="A36" s="147" t="s">
        <v>199</v>
      </c>
      <c r="B36" s="145"/>
      <c r="C36" s="145"/>
      <c r="D36" s="145"/>
      <c r="E36" s="146"/>
      <c r="F36" s="19" t="s">
        <v>238</v>
      </c>
      <c r="G36" s="4" t="s">
        <v>195</v>
      </c>
      <c r="H36" s="4" t="s">
        <v>232</v>
      </c>
      <c r="I36" s="4" t="s">
        <v>233</v>
      </c>
      <c r="J36" s="4" t="s">
        <v>233</v>
      </c>
    </row>
    <row r="37" spans="1:10" ht="9" customHeight="1" x14ac:dyDescent="0.3">
      <c r="A37" s="151" t="s">
        <v>229</v>
      </c>
      <c r="B37" s="149"/>
      <c r="C37" s="149"/>
      <c r="D37" s="149"/>
      <c r="E37" s="150"/>
      <c r="F37" s="125" t="s">
        <v>230</v>
      </c>
      <c r="G37" s="126" t="s">
        <v>231</v>
      </c>
      <c r="H37" s="123" t="s">
        <v>235</v>
      </c>
      <c r="I37" s="126" t="s">
        <v>236</v>
      </c>
      <c r="J37" s="123" t="s">
        <v>237</v>
      </c>
    </row>
    <row r="38" spans="1:10" x14ac:dyDescent="0.3">
      <c r="A38" s="137" t="s">
        <v>190</v>
      </c>
      <c r="B38" s="138"/>
      <c r="C38" s="138"/>
      <c r="D38" s="138"/>
      <c r="E38" s="139"/>
      <c r="F38" s="98">
        <f>E41</f>
        <v>0</v>
      </c>
      <c r="G38" s="98">
        <f>F41</f>
        <v>23379.56</v>
      </c>
      <c r="H38" s="99"/>
      <c r="I38" s="98">
        <v>0</v>
      </c>
      <c r="J38" s="99">
        <v>0</v>
      </c>
    </row>
    <row r="39" spans="1:10" ht="28.5" customHeight="1" x14ac:dyDescent="0.3">
      <c r="A39" s="137" t="s">
        <v>4</v>
      </c>
      <c r="B39" s="138"/>
      <c r="C39" s="138"/>
      <c r="D39" s="138"/>
      <c r="E39" s="139"/>
      <c r="F39" s="98">
        <v>0</v>
      </c>
      <c r="G39" s="98">
        <v>23379.56</v>
      </c>
      <c r="H39" s="99">
        <v>23379.56</v>
      </c>
      <c r="I39" s="98">
        <v>0</v>
      </c>
      <c r="J39" s="99">
        <v>0</v>
      </c>
    </row>
    <row r="40" spans="1:10" x14ac:dyDescent="0.3">
      <c r="A40" s="137" t="s">
        <v>194</v>
      </c>
      <c r="B40" s="140"/>
      <c r="C40" s="140"/>
      <c r="D40" s="140"/>
      <c r="E40" s="141"/>
      <c r="F40" s="98">
        <v>0</v>
      </c>
      <c r="G40" s="98">
        <v>16595.12</v>
      </c>
      <c r="H40" s="99">
        <v>16595.12</v>
      </c>
      <c r="I40" s="98">
        <v>0</v>
      </c>
      <c r="J40" s="99">
        <v>0</v>
      </c>
    </row>
    <row r="41" spans="1:10" ht="15" customHeight="1" x14ac:dyDescent="0.3">
      <c r="A41" s="142" t="s">
        <v>191</v>
      </c>
      <c r="B41" s="143"/>
      <c r="C41" s="143"/>
      <c r="D41" s="143"/>
      <c r="E41" s="143"/>
      <c r="F41" s="25">
        <v>23379.56</v>
      </c>
      <c r="G41" s="25">
        <f>G38-G40</f>
        <v>6784.4400000000023</v>
      </c>
      <c r="H41" s="102"/>
      <c r="I41" s="25">
        <v>0</v>
      </c>
      <c r="J41" s="102">
        <v>0</v>
      </c>
    </row>
    <row r="43" spans="1:10" x14ac:dyDescent="0.3">
      <c r="A43" s="118"/>
      <c r="B43" s="119"/>
      <c r="C43" s="119"/>
      <c r="D43" s="119"/>
      <c r="E43" s="119"/>
      <c r="F43" s="119"/>
      <c r="G43" s="119"/>
      <c r="H43" s="119"/>
      <c r="I43" s="119"/>
      <c r="J43" s="119"/>
    </row>
  </sheetData>
  <mergeCells count="31">
    <mergeCell ref="A21:E21"/>
    <mergeCell ref="A22:E22"/>
    <mergeCell ref="A23:E23"/>
    <mergeCell ref="A14:E14"/>
    <mergeCell ref="A15:E15"/>
    <mergeCell ref="A19:E19"/>
    <mergeCell ref="A20:E20"/>
    <mergeCell ref="A13:E13"/>
    <mergeCell ref="A5:J5"/>
    <mergeCell ref="A17:J17"/>
    <mergeCell ref="A1:J1"/>
    <mergeCell ref="A3:J3"/>
    <mergeCell ref="A9:E9"/>
    <mergeCell ref="A10:E10"/>
    <mergeCell ref="A11:E11"/>
    <mergeCell ref="A7:E7"/>
    <mergeCell ref="A8:E8"/>
    <mergeCell ref="A24:E24"/>
    <mergeCell ref="A30:E30"/>
    <mergeCell ref="A31:E31"/>
    <mergeCell ref="A32:E32"/>
    <mergeCell ref="A34:J34"/>
    <mergeCell ref="A26:J26"/>
    <mergeCell ref="A38:E38"/>
    <mergeCell ref="A39:E39"/>
    <mergeCell ref="A40:E40"/>
    <mergeCell ref="A41:E41"/>
    <mergeCell ref="A28:E28"/>
    <mergeCell ref="A36:E36"/>
    <mergeCell ref="A29:E29"/>
    <mergeCell ref="A37:E37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opLeftCell="A49" workbookViewId="0">
      <selection activeCell="G41" sqref="G4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34" customWidth="1"/>
    <col min="5" max="7" width="25.33203125" customWidth="1"/>
    <col min="8" max="8" width="15.5546875" customWidth="1"/>
    <col min="9" max="9" width="15.6640625" customWidth="1"/>
  </cols>
  <sheetData>
    <row r="1" spans="1:10" ht="42" customHeight="1" x14ac:dyDescent="0.3">
      <c r="A1" s="156" t="s">
        <v>249</v>
      </c>
      <c r="B1" s="156"/>
      <c r="C1" s="156"/>
      <c r="D1" s="156"/>
      <c r="E1" s="156"/>
      <c r="F1" s="156"/>
      <c r="G1" s="156"/>
      <c r="H1" s="156"/>
      <c r="I1" s="127"/>
      <c r="J1" s="111"/>
    </row>
    <row r="2" spans="1:10" ht="18" customHeight="1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10" ht="15.6" x14ac:dyDescent="0.3">
      <c r="A3" s="175" t="s">
        <v>13</v>
      </c>
      <c r="B3" s="175"/>
      <c r="C3" s="175"/>
      <c r="D3" s="175"/>
      <c r="E3" s="175"/>
      <c r="F3" s="175"/>
      <c r="G3" s="177"/>
      <c r="H3" s="177"/>
      <c r="I3" s="114"/>
    </row>
    <row r="4" spans="1:10" ht="17.399999999999999" x14ac:dyDescent="0.3">
      <c r="A4" s="45"/>
      <c r="B4" s="45"/>
      <c r="C4" s="45"/>
      <c r="D4" s="45"/>
      <c r="E4" s="45"/>
      <c r="F4" s="45"/>
      <c r="G4" s="46"/>
      <c r="H4" s="46"/>
      <c r="I4" s="46"/>
    </row>
    <row r="5" spans="1:10" ht="18" customHeight="1" x14ac:dyDescent="0.3">
      <c r="A5" s="175" t="s">
        <v>7</v>
      </c>
      <c r="B5" s="178"/>
      <c r="C5" s="178"/>
      <c r="D5" s="178"/>
      <c r="E5" s="178"/>
      <c r="F5" s="178"/>
      <c r="G5" s="178"/>
      <c r="H5" s="178"/>
      <c r="I5" s="115"/>
    </row>
    <row r="6" spans="1:10" ht="17.399999999999999" x14ac:dyDescent="0.3">
      <c r="A6" s="45"/>
      <c r="B6" s="45"/>
      <c r="C6" s="45"/>
      <c r="D6" s="45"/>
      <c r="E6" s="45"/>
      <c r="F6" s="45"/>
      <c r="G6" s="46"/>
      <c r="H6" s="46"/>
      <c r="I6" s="46"/>
    </row>
    <row r="7" spans="1:10" ht="15" x14ac:dyDescent="0.3">
      <c r="A7" s="175" t="s">
        <v>210</v>
      </c>
      <c r="B7" s="176"/>
      <c r="C7" s="176"/>
      <c r="D7" s="176"/>
      <c r="E7" s="176"/>
      <c r="F7" s="176"/>
      <c r="G7" s="176"/>
      <c r="H7" s="176"/>
      <c r="I7" s="113"/>
    </row>
    <row r="8" spans="1:10" ht="17.399999999999999" x14ac:dyDescent="0.3">
      <c r="A8" s="45"/>
      <c r="B8" s="45"/>
      <c r="C8" s="45"/>
      <c r="D8" s="45"/>
      <c r="E8" s="45"/>
      <c r="F8" s="45"/>
      <c r="G8" s="46"/>
      <c r="H8" s="46"/>
      <c r="I8" s="46"/>
    </row>
    <row r="9" spans="1:10" x14ac:dyDescent="0.3">
      <c r="A9" s="169" t="s">
        <v>199</v>
      </c>
      <c r="B9" s="170"/>
      <c r="C9" s="170"/>
      <c r="D9" s="171"/>
      <c r="E9" s="13" t="s">
        <v>238</v>
      </c>
      <c r="F9" s="47" t="s">
        <v>195</v>
      </c>
      <c r="G9" s="14" t="s">
        <v>232</v>
      </c>
      <c r="H9" s="14" t="s">
        <v>233</v>
      </c>
      <c r="I9" s="14" t="s">
        <v>233</v>
      </c>
    </row>
    <row r="10" spans="1:10" ht="9" customHeight="1" x14ac:dyDescent="0.3">
      <c r="A10" s="172" t="s">
        <v>229</v>
      </c>
      <c r="B10" s="173"/>
      <c r="C10" s="173"/>
      <c r="D10" s="174"/>
      <c r="E10" s="120" t="s">
        <v>230</v>
      </c>
      <c r="F10" s="121" t="s">
        <v>231</v>
      </c>
      <c r="G10" s="121" t="s">
        <v>235</v>
      </c>
      <c r="H10" s="117" t="s">
        <v>236</v>
      </c>
      <c r="I10" s="117" t="s">
        <v>237</v>
      </c>
    </row>
    <row r="11" spans="1:10" x14ac:dyDescent="0.3">
      <c r="A11" s="78"/>
      <c r="B11" s="78"/>
      <c r="C11" s="78"/>
      <c r="D11" s="75" t="s">
        <v>0</v>
      </c>
      <c r="E11" s="82">
        <f>E12</f>
        <v>474715.32</v>
      </c>
      <c r="F11" s="82">
        <f t="shared" ref="F11:G11" si="0">F12</f>
        <v>1546374</v>
      </c>
      <c r="G11" s="82">
        <f t="shared" si="0"/>
        <v>597892.99</v>
      </c>
      <c r="H11" s="82">
        <f>G11/E11*100</f>
        <v>125.94769218739347</v>
      </c>
      <c r="I11" s="82">
        <f>G11/F11*100</f>
        <v>38.664190551574194</v>
      </c>
    </row>
    <row r="12" spans="1:10" ht="20.25" customHeight="1" x14ac:dyDescent="0.3">
      <c r="A12" s="48">
        <v>6</v>
      </c>
      <c r="B12" s="48"/>
      <c r="C12" s="48"/>
      <c r="D12" s="49" t="s">
        <v>1</v>
      </c>
      <c r="E12" s="50">
        <v>474715.32</v>
      </c>
      <c r="F12" s="50">
        <v>1546374</v>
      </c>
      <c r="G12" s="50">
        <f>G13+G21+G24+G27+G34</f>
        <v>597892.99</v>
      </c>
      <c r="H12" s="50">
        <f t="shared" ref="H12:H13" si="1">G12/E12*100</f>
        <v>125.94769218739347</v>
      </c>
      <c r="I12" s="50">
        <f t="shared" ref="I12" si="2">G12/F12*100</f>
        <v>38.664190551574194</v>
      </c>
    </row>
    <row r="13" spans="1:10" s="22" customFormat="1" ht="37.5" customHeight="1" x14ac:dyDescent="0.3">
      <c r="A13" s="51"/>
      <c r="B13" s="51">
        <v>63</v>
      </c>
      <c r="C13" s="51"/>
      <c r="D13" s="51" t="s">
        <v>17</v>
      </c>
      <c r="E13" s="52">
        <f>E14</f>
        <v>403583.73000000004</v>
      </c>
      <c r="F13" s="52">
        <v>866900</v>
      </c>
      <c r="G13" s="52">
        <f>G14+G17+G19</f>
        <v>544750.66</v>
      </c>
      <c r="H13" s="52">
        <f t="shared" si="1"/>
        <v>134.97835009354813</v>
      </c>
      <c r="I13" s="52">
        <f>G13/F13*100</f>
        <v>62.83892721190449</v>
      </c>
    </row>
    <row r="14" spans="1:10" s="22" customFormat="1" ht="37.5" customHeight="1" x14ac:dyDescent="0.3">
      <c r="A14" s="51"/>
      <c r="B14" s="51">
        <v>636</v>
      </c>
      <c r="C14" s="51"/>
      <c r="D14" s="51" t="s">
        <v>32</v>
      </c>
      <c r="E14" s="52">
        <f t="shared" ref="E14:G14" si="3">E15+E16</f>
        <v>403583.73000000004</v>
      </c>
      <c r="F14" s="52">
        <f>F15+F16</f>
        <v>838900</v>
      </c>
      <c r="G14" s="52">
        <f t="shared" si="3"/>
        <v>523500.05</v>
      </c>
      <c r="H14" s="52"/>
      <c r="I14" s="52"/>
    </row>
    <row r="15" spans="1:10" ht="37.5" customHeight="1" x14ac:dyDescent="0.3">
      <c r="A15" s="51"/>
      <c r="B15" s="53">
        <v>6361</v>
      </c>
      <c r="C15" s="51"/>
      <c r="D15" s="53" t="s">
        <v>33</v>
      </c>
      <c r="E15" s="55">
        <v>403512.53</v>
      </c>
      <c r="F15" s="56">
        <v>825900</v>
      </c>
      <c r="G15" s="56">
        <v>523500.05</v>
      </c>
      <c r="H15" s="56"/>
      <c r="I15" s="56"/>
    </row>
    <row r="16" spans="1:10" ht="56.25" customHeight="1" x14ac:dyDescent="0.3">
      <c r="A16" s="51"/>
      <c r="B16" s="53">
        <v>6362</v>
      </c>
      <c r="C16" s="51"/>
      <c r="D16" s="53" t="s">
        <v>34</v>
      </c>
      <c r="E16" s="55">
        <v>71.2</v>
      </c>
      <c r="F16" s="57">
        <v>13000</v>
      </c>
      <c r="G16" s="56"/>
      <c r="H16" s="56"/>
      <c r="I16" s="56"/>
    </row>
    <row r="17" spans="1:9" s="22" customFormat="1" ht="37.5" customHeight="1" x14ac:dyDescent="0.3">
      <c r="A17" s="51"/>
      <c r="B17" s="51">
        <v>638</v>
      </c>
      <c r="C17" s="51"/>
      <c r="D17" s="51" t="s">
        <v>262</v>
      </c>
      <c r="E17" s="52">
        <f t="shared" ref="E17" si="4">E18+E21</f>
        <v>14256.76</v>
      </c>
      <c r="F17" s="52">
        <f>F18*1</f>
        <v>30000</v>
      </c>
      <c r="G17" s="52">
        <f>G18</f>
        <v>21012.61</v>
      </c>
      <c r="H17" s="52" t="s">
        <v>242</v>
      </c>
      <c r="I17" s="52" t="s">
        <v>242</v>
      </c>
    </row>
    <row r="18" spans="1:9" ht="37.5" customHeight="1" x14ac:dyDescent="0.3">
      <c r="A18" s="51"/>
      <c r="B18" s="53">
        <v>6381</v>
      </c>
      <c r="C18" s="51"/>
      <c r="D18" s="53" t="s">
        <v>263</v>
      </c>
      <c r="E18" s="55">
        <v>14256.73</v>
      </c>
      <c r="F18" s="56">
        <v>30000</v>
      </c>
      <c r="G18" s="56">
        <v>21012.61</v>
      </c>
      <c r="H18" s="56" t="s">
        <v>242</v>
      </c>
      <c r="I18" s="56" t="s">
        <v>242</v>
      </c>
    </row>
    <row r="19" spans="1:9" ht="37.5" customHeight="1" x14ac:dyDescent="0.3">
      <c r="A19" s="51"/>
      <c r="B19" s="10">
        <v>639</v>
      </c>
      <c r="C19" s="51"/>
      <c r="D19" s="53" t="s">
        <v>277</v>
      </c>
      <c r="E19" s="55"/>
      <c r="F19" s="55"/>
      <c r="G19" s="134">
        <f>G20*1</f>
        <v>238</v>
      </c>
      <c r="H19" s="55"/>
      <c r="I19" s="55"/>
    </row>
    <row r="20" spans="1:9" ht="37.5" customHeight="1" x14ac:dyDescent="0.3">
      <c r="A20" s="51"/>
      <c r="B20" s="53">
        <v>6391</v>
      </c>
      <c r="C20" s="51"/>
      <c r="D20" s="53" t="s">
        <v>278</v>
      </c>
      <c r="E20" s="55"/>
      <c r="F20" s="55"/>
      <c r="G20" s="55">
        <v>238</v>
      </c>
      <c r="H20" s="55"/>
      <c r="I20" s="55"/>
    </row>
    <row r="21" spans="1:9" s="22" customFormat="1" ht="37.5" customHeight="1" x14ac:dyDescent="0.3">
      <c r="A21" s="51"/>
      <c r="B21" s="51">
        <v>64</v>
      </c>
      <c r="C21" s="51"/>
      <c r="D21" s="51" t="s">
        <v>26</v>
      </c>
      <c r="E21" s="52">
        <f t="shared" ref="E21:G22" si="5">E22</f>
        <v>0.03</v>
      </c>
      <c r="F21" s="52"/>
      <c r="G21" s="52">
        <f t="shared" si="5"/>
        <v>0.62</v>
      </c>
      <c r="H21" s="52" t="s">
        <v>242</v>
      </c>
      <c r="I21" s="52" t="e">
        <f>G21/F21*100</f>
        <v>#DIV/0!</v>
      </c>
    </row>
    <row r="22" spans="1:9" s="22" customFormat="1" ht="37.5" customHeight="1" x14ac:dyDescent="0.3">
      <c r="A22" s="51"/>
      <c r="B22" s="51">
        <v>641</v>
      </c>
      <c r="C22" s="51"/>
      <c r="D22" s="51" t="s">
        <v>27</v>
      </c>
      <c r="E22" s="52">
        <f t="shared" si="5"/>
        <v>0.03</v>
      </c>
      <c r="F22" s="52"/>
      <c r="G22" s="52">
        <f t="shared" si="5"/>
        <v>0.62</v>
      </c>
      <c r="H22" s="52"/>
      <c r="I22" s="52"/>
    </row>
    <row r="23" spans="1:9" ht="37.5" customHeight="1" x14ac:dyDescent="0.3">
      <c r="A23" s="51"/>
      <c r="B23" s="53">
        <v>6413</v>
      </c>
      <c r="C23" s="51"/>
      <c r="D23" s="53" t="s">
        <v>28</v>
      </c>
      <c r="E23" s="54">
        <v>0.03</v>
      </c>
      <c r="F23" s="54"/>
      <c r="G23" s="54">
        <v>0.62</v>
      </c>
      <c r="H23" s="54"/>
      <c r="I23" s="54"/>
    </row>
    <row r="24" spans="1:9" s="22" customFormat="1" ht="60.75" customHeight="1" x14ac:dyDescent="0.3">
      <c r="A24" s="51"/>
      <c r="B24" s="51">
        <v>65</v>
      </c>
      <c r="C24" s="51"/>
      <c r="D24" s="51" t="s">
        <v>29</v>
      </c>
      <c r="E24" s="52">
        <f t="shared" ref="E24:G25" si="6">E25</f>
        <v>596.91</v>
      </c>
      <c r="F24" s="52">
        <f>F25*1</f>
        <v>3000</v>
      </c>
      <c r="G24" s="52">
        <f t="shared" si="6"/>
        <v>793.96</v>
      </c>
      <c r="H24" s="52">
        <f t="shared" ref="H24" si="7">G24/E24*100</f>
        <v>133.011676802198</v>
      </c>
      <c r="I24" s="52">
        <f>G24/F24*100</f>
        <v>26.465333333333334</v>
      </c>
    </row>
    <row r="25" spans="1:9" s="22" customFormat="1" ht="37.5" customHeight="1" x14ac:dyDescent="0.3">
      <c r="A25" s="51"/>
      <c r="B25" s="51">
        <v>652</v>
      </c>
      <c r="C25" s="51"/>
      <c r="D25" s="51" t="s">
        <v>30</v>
      </c>
      <c r="E25" s="52">
        <f t="shared" si="6"/>
        <v>596.91</v>
      </c>
      <c r="F25" s="52">
        <f>F26*1</f>
        <v>3000</v>
      </c>
      <c r="G25" s="52">
        <f t="shared" si="6"/>
        <v>793.96</v>
      </c>
      <c r="H25" s="52"/>
      <c r="I25" s="52"/>
    </row>
    <row r="26" spans="1:9" ht="37.5" customHeight="1" x14ac:dyDescent="0.3">
      <c r="A26" s="51"/>
      <c r="B26" s="53">
        <v>6526</v>
      </c>
      <c r="C26" s="51"/>
      <c r="D26" s="53" t="s">
        <v>31</v>
      </c>
      <c r="E26" s="55">
        <v>596.91</v>
      </c>
      <c r="F26" s="56">
        <v>3000</v>
      </c>
      <c r="G26" s="56">
        <v>793.96</v>
      </c>
      <c r="H26" s="56"/>
      <c r="I26" s="56"/>
    </row>
    <row r="27" spans="1:9" s="22" customFormat="1" ht="37.5" customHeight="1" x14ac:dyDescent="0.3">
      <c r="A27" s="62"/>
      <c r="B27" s="62">
        <v>66</v>
      </c>
      <c r="C27" s="61"/>
      <c r="D27" s="51" t="s">
        <v>23</v>
      </c>
      <c r="E27" s="63">
        <f t="shared" ref="E27:G27" si="8">E28+E31</f>
        <v>2256.98</v>
      </c>
      <c r="F27" s="63">
        <f>F30*1</f>
        <v>4500</v>
      </c>
      <c r="G27" s="63">
        <f t="shared" si="8"/>
        <v>3348</v>
      </c>
      <c r="H27" s="63">
        <f t="shared" ref="H27" si="9">G27/E27*100</f>
        <v>148.33981692349954</v>
      </c>
      <c r="I27" s="63">
        <f>G27/F27*100</f>
        <v>74.400000000000006</v>
      </c>
    </row>
    <row r="28" spans="1:9" s="22" customFormat="1" ht="37.5" customHeight="1" x14ac:dyDescent="0.3">
      <c r="A28" s="62"/>
      <c r="B28" s="62">
        <v>661</v>
      </c>
      <c r="C28" s="61"/>
      <c r="D28" s="51" t="s">
        <v>24</v>
      </c>
      <c r="E28" s="63">
        <f t="shared" ref="E28:G28" si="10">E29+E30</f>
        <v>2256.98</v>
      </c>
      <c r="F28" s="63">
        <f>F30*1</f>
        <v>4500</v>
      </c>
      <c r="G28" s="63">
        <f t="shared" si="10"/>
        <v>2706</v>
      </c>
      <c r="H28" s="63"/>
      <c r="I28" s="63"/>
    </row>
    <row r="29" spans="1:9" ht="37.5" customHeight="1" x14ac:dyDescent="0.3">
      <c r="A29" s="58"/>
      <c r="B29" s="58">
        <v>6614</v>
      </c>
      <c r="C29" s="59"/>
      <c r="D29" s="53" t="s">
        <v>170</v>
      </c>
      <c r="E29" s="60">
        <v>31.86</v>
      </c>
      <c r="F29" s="60"/>
      <c r="G29" s="60">
        <v>354</v>
      </c>
      <c r="H29" s="60"/>
      <c r="I29" s="60"/>
    </row>
    <row r="30" spans="1:9" ht="37.5" customHeight="1" x14ac:dyDescent="0.3">
      <c r="A30" s="58"/>
      <c r="B30" s="58">
        <v>6615</v>
      </c>
      <c r="C30" s="61"/>
      <c r="D30" s="58" t="s">
        <v>25</v>
      </c>
      <c r="E30" s="55">
        <v>2225.12</v>
      </c>
      <c r="F30" s="56">
        <v>4500</v>
      </c>
      <c r="G30" s="56">
        <v>2352</v>
      </c>
      <c r="H30" s="56"/>
      <c r="I30" s="56"/>
    </row>
    <row r="31" spans="1:9" s="22" customFormat="1" ht="27" customHeight="1" x14ac:dyDescent="0.3">
      <c r="A31" s="62"/>
      <c r="B31" s="62">
        <v>663</v>
      </c>
      <c r="C31" s="61"/>
      <c r="D31" s="64" t="s">
        <v>35</v>
      </c>
      <c r="E31" s="63">
        <f t="shared" ref="E31:G31" si="11">E32+E33</f>
        <v>0</v>
      </c>
      <c r="F31" s="63"/>
      <c r="G31" s="63">
        <f t="shared" si="11"/>
        <v>642</v>
      </c>
      <c r="H31" s="63"/>
      <c r="I31" s="63"/>
    </row>
    <row r="32" spans="1:9" ht="27" customHeight="1" x14ac:dyDescent="0.3">
      <c r="A32" s="65"/>
      <c r="B32" s="66">
        <v>6631</v>
      </c>
      <c r="C32" s="65"/>
      <c r="D32" s="67" t="s">
        <v>36</v>
      </c>
      <c r="E32" s="55"/>
      <c r="F32" s="56"/>
      <c r="G32" s="56">
        <v>642</v>
      </c>
      <c r="H32" s="56"/>
      <c r="I32" s="56"/>
    </row>
    <row r="33" spans="1:9" ht="27" customHeight="1" x14ac:dyDescent="0.3">
      <c r="A33" s="53"/>
      <c r="B33" s="53">
        <v>6632</v>
      </c>
      <c r="C33" s="53"/>
      <c r="D33" s="67" t="s">
        <v>37</v>
      </c>
      <c r="E33" s="55"/>
      <c r="F33" s="56"/>
      <c r="G33" s="56"/>
      <c r="H33" s="56"/>
      <c r="I33" s="56"/>
    </row>
    <row r="34" spans="1:9" s="22" customFormat="1" ht="26.4" x14ac:dyDescent="0.3">
      <c r="A34" s="51"/>
      <c r="B34" s="51">
        <v>67</v>
      </c>
      <c r="C34" s="51"/>
      <c r="D34" s="51" t="s">
        <v>18</v>
      </c>
      <c r="E34" s="52">
        <f t="shared" ref="E34:G34" si="12">E35</f>
        <v>53821.84</v>
      </c>
      <c r="F34" s="52">
        <f>F35*1</f>
        <v>669974</v>
      </c>
      <c r="G34" s="52">
        <f t="shared" si="12"/>
        <v>48999.75</v>
      </c>
      <c r="H34" s="52">
        <f t="shared" ref="H34" si="13">G34/E34*100</f>
        <v>91.040644467004483</v>
      </c>
      <c r="I34" s="52">
        <f>G34/F34*100</f>
        <v>7.3136793368100843</v>
      </c>
    </row>
    <row r="35" spans="1:9" s="22" customFormat="1" ht="39.6" x14ac:dyDescent="0.3">
      <c r="A35" s="51"/>
      <c r="B35" s="51">
        <v>671</v>
      </c>
      <c r="C35" s="51"/>
      <c r="D35" s="51" t="s">
        <v>20</v>
      </c>
      <c r="E35" s="52">
        <f t="shared" ref="E35:G35" si="14">E36+E37</f>
        <v>53821.84</v>
      </c>
      <c r="F35" s="52">
        <f>F36+F37</f>
        <v>669974</v>
      </c>
      <c r="G35" s="52">
        <f t="shared" si="14"/>
        <v>48999.75</v>
      </c>
      <c r="H35" s="52"/>
      <c r="I35" s="52"/>
    </row>
    <row r="36" spans="1:9" ht="39.6" x14ac:dyDescent="0.3">
      <c r="A36" s="51"/>
      <c r="B36" s="53">
        <v>6711</v>
      </c>
      <c r="C36" s="53"/>
      <c r="D36" s="53" t="s">
        <v>22</v>
      </c>
      <c r="E36" s="55"/>
      <c r="F36" s="56">
        <v>28531</v>
      </c>
      <c r="G36" s="56">
        <v>40234.25</v>
      </c>
      <c r="H36" s="56"/>
      <c r="I36" s="56"/>
    </row>
    <row r="37" spans="1:9" ht="26.4" x14ac:dyDescent="0.3">
      <c r="A37" s="51"/>
      <c r="B37" s="53">
        <v>6712</v>
      </c>
      <c r="C37" s="53"/>
      <c r="D37" s="53" t="s">
        <v>21</v>
      </c>
      <c r="E37" s="55">
        <v>53821.84</v>
      </c>
      <c r="F37" s="56">
        <v>641443</v>
      </c>
      <c r="G37" s="56">
        <v>8765.5</v>
      </c>
      <c r="H37" s="56"/>
      <c r="I37" s="56"/>
    </row>
    <row r="38" spans="1:9" ht="20.25" customHeight="1" x14ac:dyDescent="0.3">
      <c r="A38" s="48">
        <v>9</v>
      </c>
      <c r="B38" s="48"/>
      <c r="C38" s="48"/>
      <c r="D38" s="49" t="s">
        <v>171</v>
      </c>
      <c r="E38" s="50">
        <f>E39</f>
        <v>10012.299999999999</v>
      </c>
      <c r="F38" s="50">
        <f t="shared" ref="E38:G40" si="15">F39</f>
        <v>0</v>
      </c>
      <c r="G38" s="50">
        <f t="shared" si="15"/>
        <v>23379.56</v>
      </c>
      <c r="H38" s="50">
        <f t="shared" ref="H38:H39" si="16">G38/E38*100</f>
        <v>233.50838468683523</v>
      </c>
      <c r="I38" s="50" t="e">
        <f t="shared" ref="I38:I39" si="17">G38/F38*100</f>
        <v>#DIV/0!</v>
      </c>
    </row>
    <row r="39" spans="1:9" s="22" customFormat="1" ht="41.25" customHeight="1" x14ac:dyDescent="0.3">
      <c r="A39" s="62"/>
      <c r="B39" s="51">
        <v>92</v>
      </c>
      <c r="C39" s="51"/>
      <c r="D39" s="51" t="s">
        <v>172</v>
      </c>
      <c r="E39" s="52">
        <v>10012.299999999999</v>
      </c>
      <c r="F39" s="52"/>
      <c r="G39" s="52">
        <f t="shared" si="15"/>
        <v>23379.56</v>
      </c>
      <c r="H39" s="52">
        <f t="shared" si="16"/>
        <v>233.50838468683523</v>
      </c>
      <c r="I39" s="52" t="e">
        <f t="shared" si="17"/>
        <v>#DIV/0!</v>
      </c>
    </row>
    <row r="40" spans="1:9" s="22" customFormat="1" ht="27" customHeight="1" x14ac:dyDescent="0.3">
      <c r="A40" s="62"/>
      <c r="B40" s="62">
        <v>922</v>
      </c>
      <c r="C40" s="61"/>
      <c r="D40" s="64" t="s">
        <v>173</v>
      </c>
      <c r="E40" s="63">
        <f t="shared" si="15"/>
        <v>41800.730000000003</v>
      </c>
      <c r="F40" s="63">
        <f>F41-F42</f>
        <v>23379.560000000005</v>
      </c>
      <c r="G40" s="63">
        <v>23379.56</v>
      </c>
      <c r="H40" s="63"/>
      <c r="I40" s="63"/>
    </row>
    <row r="41" spans="1:9" ht="27" customHeight="1" x14ac:dyDescent="0.3">
      <c r="A41" s="65"/>
      <c r="B41" s="66">
        <v>9221</v>
      </c>
      <c r="C41" s="65"/>
      <c r="D41" s="67" t="s">
        <v>174</v>
      </c>
      <c r="E41" s="54">
        <v>41800.730000000003</v>
      </c>
      <c r="F41" s="54">
        <v>71897.66</v>
      </c>
      <c r="G41" s="54">
        <v>71897.56</v>
      </c>
      <c r="H41" s="54"/>
      <c r="I41" s="54"/>
    </row>
    <row r="42" spans="1:9" ht="27" customHeight="1" x14ac:dyDescent="0.3">
      <c r="A42" s="65"/>
      <c r="B42" s="66">
        <v>9222</v>
      </c>
      <c r="C42" s="65"/>
      <c r="D42" s="67" t="s">
        <v>175</v>
      </c>
      <c r="E42" s="54">
        <v>31788.43</v>
      </c>
      <c r="F42" s="54">
        <v>48518.1</v>
      </c>
      <c r="G42" s="54">
        <v>48518.1</v>
      </c>
      <c r="H42" s="54"/>
      <c r="I42" s="54"/>
    </row>
    <row r="43" spans="1:9" x14ac:dyDescent="0.3">
      <c r="A43" s="78"/>
      <c r="B43" s="78"/>
      <c r="C43" s="78"/>
      <c r="D43" s="75" t="s">
        <v>211</v>
      </c>
      <c r="E43" s="82">
        <f>E12+E38</f>
        <v>484727.62</v>
      </c>
      <c r="F43" s="82">
        <f>F12+F38</f>
        <v>1546374</v>
      </c>
      <c r="G43" s="82">
        <f>G12+G38</f>
        <v>621272.55000000005</v>
      </c>
      <c r="H43" s="82">
        <f t="shared" ref="H43" si="18">G43/E43*100</f>
        <v>128.16941398965466</v>
      </c>
      <c r="I43" s="82">
        <f>G43/F43*100</f>
        <v>40.176086121468678</v>
      </c>
    </row>
    <row r="44" spans="1:9" ht="27" customHeight="1" x14ac:dyDescent="0.3">
      <c r="A44" s="76"/>
      <c r="B44" s="76"/>
      <c r="C44" s="76"/>
      <c r="D44" s="76"/>
      <c r="E44" s="76"/>
      <c r="F44" s="76"/>
      <c r="G44" s="76"/>
      <c r="H44" s="76"/>
      <c r="I44" s="76"/>
    </row>
    <row r="45" spans="1:9" x14ac:dyDescent="0.3">
      <c r="A45" s="76"/>
      <c r="B45" s="76"/>
      <c r="C45" s="76"/>
      <c r="D45" s="76"/>
      <c r="E45" s="76"/>
      <c r="F45" s="76"/>
      <c r="G45" s="76"/>
      <c r="H45" s="76"/>
      <c r="I45" s="76"/>
    </row>
    <row r="46" spans="1:9" x14ac:dyDescent="0.3">
      <c r="A46" s="76"/>
      <c r="B46" s="76"/>
      <c r="C46" s="76"/>
      <c r="D46" s="76"/>
      <c r="E46" s="76"/>
      <c r="F46" s="76"/>
      <c r="G46" s="76"/>
      <c r="H46" s="76"/>
      <c r="I46" s="76"/>
    </row>
    <row r="47" spans="1:9" x14ac:dyDescent="0.3">
      <c r="A47" s="76"/>
      <c r="B47" s="76"/>
      <c r="C47" s="76"/>
      <c r="D47" s="76"/>
      <c r="E47" s="76"/>
      <c r="F47" s="76"/>
      <c r="G47" s="76"/>
      <c r="H47" s="76"/>
      <c r="I47" s="76"/>
    </row>
    <row r="48" spans="1:9" ht="15.75" customHeight="1" x14ac:dyDescent="0.3">
      <c r="A48" s="76"/>
      <c r="B48" s="76"/>
      <c r="C48" s="76"/>
      <c r="D48" s="76"/>
      <c r="E48" s="76"/>
      <c r="F48" s="76"/>
      <c r="G48" s="76"/>
      <c r="H48" s="76"/>
      <c r="I48" s="76"/>
    </row>
    <row r="49" spans="1:9" ht="15.75" customHeight="1" x14ac:dyDescent="0.3">
      <c r="A49" s="76"/>
      <c r="B49" s="76"/>
      <c r="C49" s="76"/>
      <c r="D49" s="76"/>
      <c r="E49" s="76"/>
      <c r="F49" s="76"/>
      <c r="G49" s="76"/>
      <c r="H49" s="76"/>
      <c r="I49" s="76"/>
    </row>
    <row r="50" spans="1:9" ht="15" x14ac:dyDescent="0.3">
      <c r="A50" s="175" t="s">
        <v>212</v>
      </c>
      <c r="B50" s="176"/>
      <c r="C50" s="176"/>
      <c r="D50" s="176"/>
      <c r="E50" s="176"/>
      <c r="F50" s="176"/>
      <c r="G50" s="176"/>
      <c r="H50" s="176"/>
      <c r="I50" s="113"/>
    </row>
    <row r="51" spans="1:9" x14ac:dyDescent="0.3">
      <c r="A51" s="77"/>
      <c r="B51" s="77"/>
      <c r="C51" s="77"/>
      <c r="D51" s="77"/>
      <c r="E51" s="77"/>
      <c r="F51" s="77"/>
      <c r="G51" s="46"/>
      <c r="H51" s="46"/>
      <c r="I51" s="46"/>
    </row>
    <row r="52" spans="1:9" x14ac:dyDescent="0.3">
      <c r="A52" s="169" t="s">
        <v>199</v>
      </c>
      <c r="B52" s="170"/>
      <c r="C52" s="170"/>
      <c r="D52" s="171"/>
      <c r="E52" s="13" t="s">
        <v>238</v>
      </c>
      <c r="F52" s="47" t="s">
        <v>195</v>
      </c>
      <c r="G52" s="14" t="s">
        <v>232</v>
      </c>
      <c r="H52" s="14" t="s">
        <v>233</v>
      </c>
      <c r="I52" s="14" t="s">
        <v>233</v>
      </c>
    </row>
    <row r="53" spans="1:9" ht="9" customHeight="1" x14ac:dyDescent="0.3">
      <c r="A53" s="172" t="s">
        <v>229</v>
      </c>
      <c r="B53" s="173"/>
      <c r="C53" s="173"/>
      <c r="D53" s="174"/>
      <c r="E53" s="120" t="s">
        <v>230</v>
      </c>
      <c r="F53" s="121" t="s">
        <v>231</v>
      </c>
      <c r="G53" s="121" t="s">
        <v>235</v>
      </c>
      <c r="H53" s="117" t="s">
        <v>236</v>
      </c>
      <c r="I53" s="117" t="s">
        <v>237</v>
      </c>
    </row>
    <row r="54" spans="1:9" x14ac:dyDescent="0.3">
      <c r="A54" s="78"/>
      <c r="B54" s="78"/>
      <c r="C54" s="78"/>
      <c r="D54" s="75" t="s">
        <v>2</v>
      </c>
      <c r="E54" s="82">
        <f>E55+E110</f>
        <v>484286.7</v>
      </c>
      <c r="F54" s="82">
        <f>F55+F110</f>
        <v>1546374</v>
      </c>
      <c r="G54" s="82">
        <f>G55+G110</f>
        <v>614488.11</v>
      </c>
      <c r="H54" s="82">
        <f t="shared" ref="H54:H56" si="19">G54/E54*100</f>
        <v>126.88519218058228</v>
      </c>
      <c r="I54" s="82">
        <f t="shared" ref="I54:I56" si="20">G54/F54*100</f>
        <v>39.737353964823512</v>
      </c>
    </row>
    <row r="55" spans="1:9" s="104" customFormat="1" x14ac:dyDescent="0.3">
      <c r="A55" s="48">
        <v>3</v>
      </c>
      <c r="B55" s="48"/>
      <c r="C55" s="48"/>
      <c r="D55" s="48" t="s">
        <v>9</v>
      </c>
      <c r="E55" s="103">
        <v>482274.63</v>
      </c>
      <c r="F55" s="103">
        <f>F58+F60+F62+F65+F66+F67+F68+F70+F71+F72+F73+F74+F75+F77+F78+F79+F80+F81+F82+F83+F84+F88+F89+F90+F91+F92+F93+F94+F97+F105</f>
        <v>953874</v>
      </c>
      <c r="G55" s="103">
        <f>G56+G63+G95+G99+G102+G107</f>
        <v>607207.07999999996</v>
      </c>
      <c r="H55" s="103">
        <f t="shared" si="19"/>
        <v>125.90483559128953</v>
      </c>
      <c r="I55" s="103">
        <f t="shared" si="20"/>
        <v>63.656948401990199</v>
      </c>
    </row>
    <row r="56" spans="1:9" x14ac:dyDescent="0.3">
      <c r="A56" s="51"/>
      <c r="B56" s="68">
        <v>31</v>
      </c>
      <c r="C56" s="53"/>
      <c r="D56" s="68" t="s">
        <v>10</v>
      </c>
      <c r="E56" s="79">
        <f t="shared" ref="E56:G56" si="21">E57+E59+E61</f>
        <v>385372.17000000004</v>
      </c>
      <c r="F56" s="79">
        <f>F57*1</f>
        <v>666000</v>
      </c>
      <c r="G56" s="79">
        <f t="shared" si="21"/>
        <v>499927.71</v>
      </c>
      <c r="H56" s="79">
        <f t="shared" si="19"/>
        <v>129.72595037155901</v>
      </c>
      <c r="I56" s="79">
        <f t="shared" si="20"/>
        <v>75.064220720720726</v>
      </c>
    </row>
    <row r="57" spans="1:9" s="22" customFormat="1" x14ac:dyDescent="0.3">
      <c r="A57" s="51"/>
      <c r="B57" s="51">
        <v>311</v>
      </c>
      <c r="C57" s="51"/>
      <c r="D57" s="51" t="s">
        <v>38</v>
      </c>
      <c r="E57" s="79">
        <f t="shared" ref="E57:G57" si="22">E58</f>
        <v>317118.83</v>
      </c>
      <c r="F57" s="79">
        <f>F58*1</f>
        <v>666000</v>
      </c>
      <c r="G57" s="79">
        <f t="shared" si="22"/>
        <v>416367.96</v>
      </c>
      <c r="H57" s="79"/>
      <c r="I57" s="79"/>
    </row>
    <row r="58" spans="1:9" x14ac:dyDescent="0.3">
      <c r="A58" s="51"/>
      <c r="B58" s="53">
        <v>3111</v>
      </c>
      <c r="C58" s="53"/>
      <c r="D58" s="53" t="s">
        <v>39</v>
      </c>
      <c r="E58" s="69">
        <v>317118.83</v>
      </c>
      <c r="F58" s="70">
        <v>666000</v>
      </c>
      <c r="G58" s="70">
        <v>416367.96</v>
      </c>
      <c r="H58" s="70"/>
      <c r="I58" s="70"/>
    </row>
    <row r="59" spans="1:9" s="22" customFormat="1" x14ac:dyDescent="0.3">
      <c r="A59" s="51"/>
      <c r="B59" s="51">
        <v>312</v>
      </c>
      <c r="C59" s="51"/>
      <c r="D59" s="51" t="s">
        <v>40</v>
      </c>
      <c r="E59" s="79">
        <f t="shared" ref="E59:G59" si="23">E60</f>
        <v>15719.02</v>
      </c>
      <c r="F59" s="79">
        <f>F60*1</f>
        <v>17000</v>
      </c>
      <c r="G59" s="79">
        <f t="shared" si="23"/>
        <v>14600</v>
      </c>
      <c r="H59" s="79"/>
      <c r="I59" s="79"/>
    </row>
    <row r="60" spans="1:9" x14ac:dyDescent="0.3">
      <c r="A60" s="51"/>
      <c r="B60" s="53">
        <v>3121</v>
      </c>
      <c r="C60" s="53"/>
      <c r="D60" s="53" t="s">
        <v>40</v>
      </c>
      <c r="E60" s="69">
        <v>15719.02</v>
      </c>
      <c r="F60" s="70">
        <v>17000</v>
      </c>
      <c r="G60" s="70">
        <v>14600</v>
      </c>
      <c r="H60" s="70"/>
      <c r="I60" s="70"/>
    </row>
    <row r="61" spans="1:9" s="22" customFormat="1" x14ac:dyDescent="0.3">
      <c r="A61" s="51"/>
      <c r="B61" s="51">
        <v>313</v>
      </c>
      <c r="C61" s="51"/>
      <c r="D61" s="51" t="s">
        <v>41</v>
      </c>
      <c r="E61" s="79">
        <f t="shared" ref="E61:G61" si="24">E62</f>
        <v>52534.32</v>
      </c>
      <c r="F61" s="79">
        <f>F62*1</f>
        <v>109000</v>
      </c>
      <c r="G61" s="79">
        <f t="shared" si="24"/>
        <v>68959.75</v>
      </c>
      <c r="H61" s="79"/>
      <c r="I61" s="79"/>
    </row>
    <row r="62" spans="1:9" ht="26.4" x14ac:dyDescent="0.3">
      <c r="A62" s="51"/>
      <c r="B62" s="53">
        <v>3132</v>
      </c>
      <c r="C62" s="53"/>
      <c r="D62" s="53" t="s">
        <v>42</v>
      </c>
      <c r="E62" s="69">
        <v>52534.32</v>
      </c>
      <c r="F62" s="70">
        <v>109000</v>
      </c>
      <c r="G62" s="70">
        <v>68959.75</v>
      </c>
      <c r="H62" s="70"/>
      <c r="I62" s="70"/>
    </row>
    <row r="63" spans="1:9" x14ac:dyDescent="0.3">
      <c r="A63" s="58"/>
      <c r="B63" s="61">
        <v>32</v>
      </c>
      <c r="C63" s="61"/>
      <c r="D63" s="61" t="s">
        <v>14</v>
      </c>
      <c r="E63" s="83">
        <f>E64+E69+E76+E87</f>
        <v>92744.739999999991</v>
      </c>
      <c r="F63" s="83">
        <f>F64+F69+F76+F87</f>
        <v>155186</v>
      </c>
      <c r="G63" s="83">
        <f>G64+G69+G76+G87+G85</f>
        <v>105432.42</v>
      </c>
      <c r="H63" s="83">
        <f t="shared" ref="H63" si="25">G63/E63*100</f>
        <v>113.68021517985818</v>
      </c>
      <c r="I63" s="83">
        <f>G63/F63*100</f>
        <v>67.939388862397379</v>
      </c>
    </row>
    <row r="64" spans="1:9" s="22" customFormat="1" x14ac:dyDescent="0.3">
      <c r="A64" s="62"/>
      <c r="B64" s="62">
        <v>321</v>
      </c>
      <c r="C64" s="62"/>
      <c r="D64" s="62" t="s">
        <v>43</v>
      </c>
      <c r="E64" s="83">
        <f t="shared" ref="E64:G64" si="26">SUM(E65:E68)</f>
        <v>25284.39</v>
      </c>
      <c r="F64" s="83">
        <f>F65+F66+F67+F68</f>
        <v>44723</v>
      </c>
      <c r="G64" s="83">
        <f t="shared" si="26"/>
        <v>39364.670000000006</v>
      </c>
      <c r="H64" s="83"/>
      <c r="I64" s="83"/>
    </row>
    <row r="65" spans="1:9" x14ac:dyDescent="0.3">
      <c r="A65" s="58"/>
      <c r="B65" s="58">
        <v>3211</v>
      </c>
      <c r="C65" s="58"/>
      <c r="D65" s="58" t="s">
        <v>53</v>
      </c>
      <c r="E65" s="69">
        <v>2583.83</v>
      </c>
      <c r="F65" s="70">
        <v>6175</v>
      </c>
      <c r="G65" s="70">
        <v>3215.4</v>
      </c>
      <c r="H65" s="70"/>
      <c r="I65" s="70"/>
    </row>
    <row r="66" spans="1:9" ht="27" x14ac:dyDescent="0.3">
      <c r="A66" s="87"/>
      <c r="B66" s="87">
        <v>3212</v>
      </c>
      <c r="C66" s="87"/>
      <c r="D66" s="90" t="s">
        <v>44</v>
      </c>
      <c r="E66" s="69">
        <v>21987.56</v>
      </c>
      <c r="F66" s="70">
        <v>37000</v>
      </c>
      <c r="G66" s="70">
        <v>22060.57</v>
      </c>
      <c r="H66" s="70"/>
      <c r="I66" s="70"/>
    </row>
    <row r="67" spans="1:9" x14ac:dyDescent="0.3">
      <c r="A67" s="58"/>
      <c r="B67" s="58">
        <v>3213</v>
      </c>
      <c r="C67" s="58"/>
      <c r="D67" s="58" t="s">
        <v>54</v>
      </c>
      <c r="E67" s="69">
        <v>481</v>
      </c>
      <c r="F67" s="70">
        <v>1065</v>
      </c>
      <c r="G67" s="70">
        <v>13511.3</v>
      </c>
      <c r="H67" s="70"/>
      <c r="I67" s="70"/>
    </row>
    <row r="68" spans="1:9" x14ac:dyDescent="0.3">
      <c r="A68" s="58"/>
      <c r="B68" s="58">
        <v>3214</v>
      </c>
      <c r="C68" s="58"/>
      <c r="D68" s="58" t="s">
        <v>55</v>
      </c>
      <c r="E68" s="69">
        <v>232</v>
      </c>
      <c r="F68" s="70">
        <v>483</v>
      </c>
      <c r="G68" s="70">
        <v>577.4</v>
      </c>
      <c r="H68" s="70"/>
      <c r="I68" s="70"/>
    </row>
    <row r="69" spans="1:9" s="22" customFormat="1" x14ac:dyDescent="0.3">
      <c r="A69" s="62"/>
      <c r="B69" s="62">
        <v>322</v>
      </c>
      <c r="C69" s="61"/>
      <c r="D69" s="64" t="s">
        <v>45</v>
      </c>
      <c r="E69" s="83">
        <f t="shared" ref="E69:G69" si="27">SUM(E70:E75)</f>
        <v>49660.7</v>
      </c>
      <c r="F69" s="83">
        <f>F70+F71+F72+F73+F74+F75</f>
        <v>87292</v>
      </c>
      <c r="G69" s="83">
        <f t="shared" si="27"/>
        <v>48016.289999999994</v>
      </c>
      <c r="H69" s="83"/>
      <c r="I69" s="83"/>
    </row>
    <row r="70" spans="1:9" x14ac:dyDescent="0.3">
      <c r="A70" s="58"/>
      <c r="B70" s="58">
        <v>3221</v>
      </c>
      <c r="C70" s="59"/>
      <c r="D70" s="71" t="s">
        <v>56</v>
      </c>
      <c r="E70" s="69">
        <v>2985.18</v>
      </c>
      <c r="F70" s="70">
        <v>12579</v>
      </c>
      <c r="G70" s="70">
        <v>3030.74</v>
      </c>
      <c r="H70" s="70"/>
      <c r="I70" s="70"/>
    </row>
    <row r="71" spans="1:9" x14ac:dyDescent="0.3">
      <c r="A71" s="58"/>
      <c r="B71" s="58">
        <v>3222</v>
      </c>
      <c r="C71" s="59"/>
      <c r="D71" s="71" t="s">
        <v>57</v>
      </c>
      <c r="E71" s="69">
        <v>21723.81</v>
      </c>
      <c r="F71" s="70">
        <v>28130</v>
      </c>
      <c r="G71" s="70">
        <v>22368.2</v>
      </c>
      <c r="H71" s="70"/>
      <c r="I71" s="70"/>
    </row>
    <row r="72" spans="1:9" x14ac:dyDescent="0.3">
      <c r="A72" s="58"/>
      <c r="B72" s="58">
        <v>3223</v>
      </c>
      <c r="C72" s="59"/>
      <c r="D72" s="71" t="s">
        <v>68</v>
      </c>
      <c r="E72" s="69">
        <v>21341.42</v>
      </c>
      <c r="F72" s="70">
        <v>37088</v>
      </c>
      <c r="G72" s="70">
        <v>20304.43</v>
      </c>
      <c r="H72" s="70"/>
      <c r="I72" s="70"/>
    </row>
    <row r="73" spans="1:9" x14ac:dyDescent="0.3">
      <c r="A73" s="58"/>
      <c r="B73" s="58">
        <v>3224</v>
      </c>
      <c r="C73" s="59"/>
      <c r="D73" s="71" t="s">
        <v>69</v>
      </c>
      <c r="E73" s="69">
        <v>2730.24</v>
      </c>
      <c r="F73" s="70">
        <v>4802</v>
      </c>
      <c r="G73" s="70">
        <v>1162.1300000000001</v>
      </c>
      <c r="H73" s="70"/>
      <c r="I73" s="70"/>
    </row>
    <row r="74" spans="1:9" x14ac:dyDescent="0.3">
      <c r="A74" s="58"/>
      <c r="B74" s="58">
        <v>3225</v>
      </c>
      <c r="C74" s="59"/>
      <c r="D74" s="71" t="s">
        <v>46</v>
      </c>
      <c r="E74" s="69">
        <v>305.13</v>
      </c>
      <c r="F74" s="70">
        <v>3658</v>
      </c>
      <c r="G74" s="70">
        <v>754.77</v>
      </c>
      <c r="H74" s="70"/>
      <c r="I74" s="70"/>
    </row>
    <row r="75" spans="1:9" x14ac:dyDescent="0.3">
      <c r="A75" s="58"/>
      <c r="B75" s="58">
        <v>3227</v>
      </c>
      <c r="C75" s="61"/>
      <c r="D75" s="58" t="s">
        <v>70</v>
      </c>
      <c r="E75" s="69">
        <v>574.91999999999996</v>
      </c>
      <c r="F75" s="70">
        <v>1035</v>
      </c>
      <c r="G75" s="70">
        <v>396.02</v>
      </c>
      <c r="H75" s="70"/>
      <c r="I75" s="70"/>
    </row>
    <row r="76" spans="1:9" s="22" customFormat="1" x14ac:dyDescent="0.3">
      <c r="A76" s="62"/>
      <c r="B76" s="62">
        <v>323</v>
      </c>
      <c r="C76" s="61"/>
      <c r="D76" s="64" t="s">
        <v>58</v>
      </c>
      <c r="E76" s="83">
        <f t="shared" ref="E76:G76" si="28">SUM(E77:E84)</f>
        <v>16650.36</v>
      </c>
      <c r="F76" s="83">
        <f>F77+F79+F80+F81+F82+F83+F84</f>
        <v>19678</v>
      </c>
      <c r="G76" s="83">
        <f t="shared" si="28"/>
        <v>9134.75</v>
      </c>
      <c r="H76" s="83"/>
      <c r="I76" s="83"/>
    </row>
    <row r="77" spans="1:9" x14ac:dyDescent="0.3">
      <c r="A77" s="58"/>
      <c r="B77" s="58">
        <v>3231</v>
      </c>
      <c r="C77" s="59"/>
      <c r="D77" s="71" t="s">
        <v>93</v>
      </c>
      <c r="E77" s="89">
        <v>1289.1600000000001</v>
      </c>
      <c r="F77" s="89">
        <v>2814</v>
      </c>
      <c r="G77" s="89">
        <v>1258.96</v>
      </c>
      <c r="H77" s="89"/>
      <c r="I77" s="89"/>
    </row>
    <row r="78" spans="1:9" x14ac:dyDescent="0.3">
      <c r="A78" s="58"/>
      <c r="B78" s="58">
        <v>3232</v>
      </c>
      <c r="C78" s="59"/>
      <c r="D78" s="71" t="s">
        <v>264</v>
      </c>
      <c r="E78" s="89">
        <v>9848.8700000000008</v>
      </c>
      <c r="F78" s="89">
        <v>3424</v>
      </c>
      <c r="G78" s="89">
        <v>2904.53</v>
      </c>
      <c r="H78" s="89"/>
      <c r="I78" s="89"/>
    </row>
    <row r="79" spans="1:9" x14ac:dyDescent="0.3">
      <c r="A79" s="58"/>
      <c r="B79" s="58">
        <v>3233</v>
      </c>
      <c r="C79" s="59"/>
      <c r="D79" s="71" t="s">
        <v>253</v>
      </c>
      <c r="E79" s="69">
        <v>248.85</v>
      </c>
      <c r="F79" s="70">
        <v>877</v>
      </c>
      <c r="G79" s="70"/>
      <c r="H79" s="70"/>
      <c r="I79" s="70"/>
    </row>
    <row r="80" spans="1:9" x14ac:dyDescent="0.3">
      <c r="A80" s="58"/>
      <c r="B80" s="58">
        <v>3234</v>
      </c>
      <c r="C80" s="59"/>
      <c r="D80" s="71" t="s">
        <v>71</v>
      </c>
      <c r="E80" s="69">
        <v>3324.29</v>
      </c>
      <c r="F80" s="70">
        <v>6876</v>
      </c>
      <c r="G80" s="70">
        <v>3342.18</v>
      </c>
      <c r="H80" s="70"/>
      <c r="I80" s="70"/>
    </row>
    <row r="81" spans="1:9" x14ac:dyDescent="0.3">
      <c r="A81" s="58"/>
      <c r="B81" s="58">
        <v>3236</v>
      </c>
      <c r="C81" s="59"/>
      <c r="D81" s="71" t="s">
        <v>72</v>
      </c>
      <c r="E81" s="89">
        <v>414.75</v>
      </c>
      <c r="F81" s="89">
        <v>2725</v>
      </c>
      <c r="G81" s="89">
        <v>590.78</v>
      </c>
      <c r="H81" s="89"/>
      <c r="I81" s="89"/>
    </row>
    <row r="82" spans="1:9" x14ac:dyDescent="0.3">
      <c r="A82" s="58"/>
      <c r="B82" s="58">
        <v>3237</v>
      </c>
      <c r="C82" s="59"/>
      <c r="D82" s="71" t="s">
        <v>59</v>
      </c>
      <c r="E82" s="69">
        <v>593.1</v>
      </c>
      <c r="F82" s="70">
        <v>3360</v>
      </c>
      <c r="G82" s="70">
        <v>62.5</v>
      </c>
      <c r="H82" s="70"/>
      <c r="I82" s="70"/>
    </row>
    <row r="83" spans="1:9" x14ac:dyDescent="0.3">
      <c r="A83" s="58"/>
      <c r="B83" s="58">
        <v>3238</v>
      </c>
      <c r="C83" s="59"/>
      <c r="D83" s="71" t="s">
        <v>73</v>
      </c>
      <c r="E83" s="91">
        <v>834.34</v>
      </c>
      <c r="F83" s="91">
        <v>2325</v>
      </c>
      <c r="G83" s="91">
        <v>975.8</v>
      </c>
      <c r="H83" s="91"/>
      <c r="I83" s="91"/>
    </row>
    <row r="84" spans="1:9" x14ac:dyDescent="0.3">
      <c r="A84" s="58"/>
      <c r="B84" s="58">
        <v>3239</v>
      </c>
      <c r="C84" s="59"/>
      <c r="D84" s="71" t="s">
        <v>74</v>
      </c>
      <c r="E84" s="69">
        <v>97</v>
      </c>
      <c r="F84" s="70">
        <v>701</v>
      </c>
      <c r="G84" s="70"/>
      <c r="H84" s="70"/>
      <c r="I84" s="70"/>
    </row>
    <row r="85" spans="1:9" ht="26.4" x14ac:dyDescent="0.3">
      <c r="A85" s="58"/>
      <c r="B85" s="135">
        <v>324</v>
      </c>
      <c r="C85" s="59"/>
      <c r="D85" s="71" t="s">
        <v>279</v>
      </c>
      <c r="E85" s="69"/>
      <c r="F85" s="20"/>
      <c r="G85" s="20">
        <f>G86*1</f>
        <v>6949</v>
      </c>
      <c r="H85" s="69"/>
      <c r="I85" s="69"/>
    </row>
    <row r="86" spans="1:9" ht="26.4" x14ac:dyDescent="0.3">
      <c r="A86" s="58"/>
      <c r="B86" s="58">
        <v>3241</v>
      </c>
      <c r="C86" s="59"/>
      <c r="D86" s="71" t="s">
        <v>280</v>
      </c>
      <c r="E86" s="69"/>
      <c r="F86" s="69"/>
      <c r="G86" s="69">
        <v>6949</v>
      </c>
      <c r="H86" s="69"/>
      <c r="I86" s="69"/>
    </row>
    <row r="87" spans="1:9" s="22" customFormat="1" ht="26.4" x14ac:dyDescent="0.3">
      <c r="A87" s="62"/>
      <c r="B87" s="62">
        <v>329</v>
      </c>
      <c r="C87" s="61"/>
      <c r="D87" s="64" t="s">
        <v>48</v>
      </c>
      <c r="E87" s="83">
        <f t="shared" ref="E87:G87" si="29">SUM(E88:E94)</f>
        <v>1149.29</v>
      </c>
      <c r="F87" s="83">
        <f>F88+F89+F90+F91+F92+F93+F94</f>
        <v>3493</v>
      </c>
      <c r="G87" s="83">
        <f t="shared" si="29"/>
        <v>1967.71</v>
      </c>
      <c r="H87" s="83"/>
      <c r="I87" s="83"/>
    </row>
    <row r="88" spans="1:9" ht="26.4" x14ac:dyDescent="0.3">
      <c r="A88" s="58"/>
      <c r="B88" s="58">
        <v>3291</v>
      </c>
      <c r="C88" s="59"/>
      <c r="D88" s="71" t="s">
        <v>79</v>
      </c>
      <c r="E88" s="91"/>
      <c r="F88" s="91">
        <v>200</v>
      </c>
      <c r="G88" s="91"/>
      <c r="H88" s="91"/>
      <c r="I88" s="91"/>
    </row>
    <row r="89" spans="1:9" x14ac:dyDescent="0.3">
      <c r="A89" s="58"/>
      <c r="B89" s="58">
        <v>3292</v>
      </c>
      <c r="C89" s="59"/>
      <c r="D89" s="71" t="s">
        <v>94</v>
      </c>
      <c r="E89" s="91"/>
      <c r="F89" s="91"/>
      <c r="G89" s="91"/>
      <c r="H89" s="91"/>
      <c r="I89" s="91"/>
    </row>
    <row r="90" spans="1:9" x14ac:dyDescent="0.3">
      <c r="A90" s="58"/>
      <c r="B90" s="58">
        <v>3293</v>
      </c>
      <c r="C90" s="59"/>
      <c r="D90" s="71" t="s">
        <v>83</v>
      </c>
      <c r="E90" s="91">
        <v>108.92</v>
      </c>
      <c r="F90" s="91">
        <v>265</v>
      </c>
      <c r="G90" s="91">
        <v>101.21</v>
      </c>
      <c r="H90" s="91"/>
      <c r="I90" s="91"/>
    </row>
    <row r="91" spans="1:9" x14ac:dyDescent="0.3">
      <c r="A91" s="58"/>
      <c r="B91" s="58">
        <v>3294</v>
      </c>
      <c r="C91" s="59"/>
      <c r="D91" s="71" t="s">
        <v>75</v>
      </c>
      <c r="E91" s="91">
        <v>121.36</v>
      </c>
      <c r="F91" s="91">
        <v>332</v>
      </c>
      <c r="G91" s="91">
        <v>108.09</v>
      </c>
      <c r="H91" s="91"/>
      <c r="I91" s="91"/>
    </row>
    <row r="92" spans="1:9" x14ac:dyDescent="0.3">
      <c r="A92" s="58"/>
      <c r="B92" s="58">
        <v>3295</v>
      </c>
      <c r="C92" s="59"/>
      <c r="D92" s="71" t="s">
        <v>47</v>
      </c>
      <c r="E92" s="69">
        <v>824.43</v>
      </c>
      <c r="F92" s="70">
        <v>1766</v>
      </c>
      <c r="G92" s="70">
        <v>980</v>
      </c>
      <c r="H92" s="70"/>
      <c r="I92" s="70"/>
    </row>
    <row r="93" spans="1:9" x14ac:dyDescent="0.3">
      <c r="A93" s="58"/>
      <c r="B93" s="58">
        <v>3296</v>
      </c>
      <c r="C93" s="59"/>
      <c r="D93" s="71" t="s">
        <v>49</v>
      </c>
      <c r="E93" s="69"/>
      <c r="F93" s="70"/>
      <c r="G93" s="70"/>
      <c r="H93" s="70"/>
      <c r="I93" s="70"/>
    </row>
    <row r="94" spans="1:9" x14ac:dyDescent="0.3">
      <c r="A94" s="58"/>
      <c r="B94" s="58">
        <v>3299</v>
      </c>
      <c r="C94" s="59"/>
      <c r="D94" s="71" t="s">
        <v>48</v>
      </c>
      <c r="E94" s="69">
        <v>94.58</v>
      </c>
      <c r="F94" s="70">
        <v>930</v>
      </c>
      <c r="G94" s="70">
        <v>778.41</v>
      </c>
      <c r="H94" s="70"/>
      <c r="I94" s="70"/>
    </row>
    <row r="95" spans="1:9" x14ac:dyDescent="0.3">
      <c r="A95" s="58"/>
      <c r="B95" s="61">
        <v>34</v>
      </c>
      <c r="C95" s="61"/>
      <c r="D95" s="72" t="s">
        <v>50</v>
      </c>
      <c r="E95" s="83">
        <f>E96</f>
        <v>507.86</v>
      </c>
      <c r="F95" s="83">
        <f>F96*1</f>
        <v>1264</v>
      </c>
      <c r="G95" s="83">
        <f t="shared" ref="G95" si="30">G96</f>
        <v>440.72</v>
      </c>
      <c r="H95" s="83">
        <f t="shared" ref="H95" si="31">G95/E95*100</f>
        <v>86.779821210569835</v>
      </c>
      <c r="I95" s="83">
        <f>G95/F95*100</f>
        <v>34.867088607594937</v>
      </c>
    </row>
    <row r="96" spans="1:9" s="22" customFormat="1" x14ac:dyDescent="0.3">
      <c r="A96" s="62"/>
      <c r="B96" s="62">
        <v>343</v>
      </c>
      <c r="C96" s="61"/>
      <c r="D96" s="64" t="s">
        <v>51</v>
      </c>
      <c r="E96" s="83">
        <f t="shared" ref="E96:G96" si="32">E97+E98</f>
        <v>507.86</v>
      </c>
      <c r="F96" s="83">
        <f>F97+F98</f>
        <v>1264</v>
      </c>
      <c r="G96" s="83">
        <f t="shared" si="32"/>
        <v>440.72</v>
      </c>
      <c r="H96" s="83"/>
      <c r="I96" s="83"/>
    </row>
    <row r="97" spans="1:9" ht="27" x14ac:dyDescent="0.3">
      <c r="A97" s="87"/>
      <c r="B97" s="87">
        <v>3431</v>
      </c>
      <c r="C97" s="85"/>
      <c r="D97" s="90" t="s">
        <v>76</v>
      </c>
      <c r="E97" s="69">
        <v>507.86</v>
      </c>
      <c r="F97" s="70">
        <v>1264</v>
      </c>
      <c r="G97" s="70">
        <v>440.72</v>
      </c>
      <c r="H97" s="70"/>
      <c r="I97" s="70"/>
    </row>
    <row r="98" spans="1:9" x14ac:dyDescent="0.3">
      <c r="A98" s="58"/>
      <c r="B98" s="58">
        <v>3433</v>
      </c>
      <c r="C98" s="61"/>
      <c r="D98" s="71" t="s">
        <v>52</v>
      </c>
      <c r="E98" s="69">
        <v>0</v>
      </c>
      <c r="F98" s="70"/>
      <c r="G98" s="70"/>
      <c r="H98" s="70"/>
      <c r="I98" s="70"/>
    </row>
    <row r="99" spans="1:9" ht="26.4" x14ac:dyDescent="0.3">
      <c r="A99" s="61"/>
      <c r="B99" s="61">
        <v>36</v>
      </c>
      <c r="C99" s="61"/>
      <c r="D99" s="72" t="s">
        <v>243</v>
      </c>
      <c r="E99" s="83">
        <f>E100</f>
        <v>0</v>
      </c>
      <c r="F99" s="83">
        <v>0</v>
      </c>
      <c r="G99" s="83">
        <f t="shared" ref="G99" si="33">G100</f>
        <v>0</v>
      </c>
      <c r="H99" s="83" t="s">
        <v>242</v>
      </c>
      <c r="I99" s="83" t="s">
        <v>242</v>
      </c>
    </row>
    <row r="100" spans="1:9" s="22" customFormat="1" ht="26.4" x14ac:dyDescent="0.3">
      <c r="A100" s="62"/>
      <c r="B100" s="62">
        <v>369</v>
      </c>
      <c r="C100" s="61"/>
      <c r="D100" s="64" t="s">
        <v>246</v>
      </c>
      <c r="E100" s="83">
        <v>0</v>
      </c>
      <c r="F100" s="83"/>
      <c r="G100" s="83">
        <f>G101</f>
        <v>0</v>
      </c>
      <c r="H100" s="83"/>
      <c r="I100" s="83"/>
    </row>
    <row r="101" spans="1:9" ht="26.4" x14ac:dyDescent="0.3">
      <c r="A101" s="58"/>
      <c r="B101" s="58">
        <v>3691</v>
      </c>
      <c r="C101" s="61"/>
      <c r="D101" s="71" t="s">
        <v>247</v>
      </c>
      <c r="E101" s="69">
        <v>0</v>
      </c>
      <c r="F101" s="70"/>
      <c r="G101" s="70"/>
      <c r="H101" s="70"/>
      <c r="I101" s="70"/>
    </row>
    <row r="102" spans="1:9" ht="26.4" x14ac:dyDescent="0.3">
      <c r="A102" s="61"/>
      <c r="B102" s="61">
        <v>37</v>
      </c>
      <c r="C102" s="61"/>
      <c r="D102" s="72" t="s">
        <v>95</v>
      </c>
      <c r="E102" s="83">
        <f>E103</f>
        <v>1240.1400000000001</v>
      </c>
      <c r="F102" s="83">
        <f>F103*1</f>
        <v>2000</v>
      </c>
      <c r="G102" s="83">
        <f t="shared" ref="G102" si="34">G103</f>
        <v>1406.23</v>
      </c>
      <c r="H102" s="83">
        <f t="shared" ref="H102" si="35">G102/E102*100</f>
        <v>113.3928427435612</v>
      </c>
      <c r="I102" s="83">
        <f>G102/F102*100</f>
        <v>70.311500000000009</v>
      </c>
    </row>
    <row r="103" spans="1:9" s="22" customFormat="1" ht="26.4" x14ac:dyDescent="0.3">
      <c r="A103" s="62"/>
      <c r="B103" s="62">
        <v>372</v>
      </c>
      <c r="C103" s="61"/>
      <c r="D103" s="64" t="s">
        <v>65</v>
      </c>
      <c r="E103" s="83">
        <f t="shared" ref="E103:G103" si="36">SUM(E104:E106)</f>
        <v>1240.1400000000001</v>
      </c>
      <c r="F103" s="83">
        <f>F104+F105+F106</f>
        <v>2000</v>
      </c>
      <c r="G103" s="83">
        <f t="shared" si="36"/>
        <v>1406.23</v>
      </c>
      <c r="H103" s="83"/>
      <c r="I103" s="83"/>
    </row>
    <row r="104" spans="1:9" ht="26.4" x14ac:dyDescent="0.3">
      <c r="A104" s="58"/>
      <c r="B104" s="58">
        <v>3721</v>
      </c>
      <c r="C104" s="61"/>
      <c r="D104" s="71" t="s">
        <v>66</v>
      </c>
      <c r="E104" s="69"/>
      <c r="F104" s="70"/>
      <c r="G104" s="70"/>
      <c r="H104" s="70"/>
      <c r="I104" s="70"/>
    </row>
    <row r="105" spans="1:9" ht="26.4" x14ac:dyDescent="0.3">
      <c r="A105" s="58"/>
      <c r="B105" s="58">
        <v>3722</v>
      </c>
      <c r="C105" s="61"/>
      <c r="D105" s="71" t="s">
        <v>67</v>
      </c>
      <c r="E105" s="69">
        <v>1240.1400000000001</v>
      </c>
      <c r="F105" s="70">
        <v>2000</v>
      </c>
      <c r="G105" s="70">
        <v>1406.23</v>
      </c>
      <c r="H105" s="70"/>
      <c r="I105" s="70"/>
    </row>
    <row r="106" spans="1:9" ht="26.4" x14ac:dyDescent="0.3">
      <c r="A106" s="58"/>
      <c r="B106" s="58">
        <v>3723</v>
      </c>
      <c r="C106" s="61"/>
      <c r="D106" s="71" t="s">
        <v>80</v>
      </c>
      <c r="E106" s="91"/>
      <c r="F106" s="91"/>
      <c r="G106" s="91"/>
      <c r="H106" s="91"/>
      <c r="I106" s="91"/>
    </row>
    <row r="107" spans="1:9" s="22" customFormat="1" x14ac:dyDescent="0.3">
      <c r="A107" s="84"/>
      <c r="B107" s="84">
        <v>38</v>
      </c>
      <c r="C107" s="85"/>
      <c r="D107" s="86" t="s">
        <v>149</v>
      </c>
      <c r="E107" s="83">
        <f>E108</f>
        <v>397.65</v>
      </c>
      <c r="F107" s="83"/>
      <c r="G107" s="83">
        <f t="shared" ref="G107" si="37">G108</f>
        <v>0</v>
      </c>
      <c r="H107" s="83">
        <f t="shared" ref="H107" si="38">G107/E107*100</f>
        <v>0</v>
      </c>
      <c r="I107" s="83" t="e">
        <f>G107/F107*100</f>
        <v>#DIV/0!</v>
      </c>
    </row>
    <row r="108" spans="1:9" s="22" customFormat="1" x14ac:dyDescent="0.3">
      <c r="A108" s="84"/>
      <c r="B108" s="84">
        <v>381</v>
      </c>
      <c r="C108" s="85"/>
      <c r="D108" s="86" t="s">
        <v>36</v>
      </c>
      <c r="E108" s="83">
        <f t="shared" ref="E108:G108" si="39">E109</f>
        <v>397.65</v>
      </c>
      <c r="F108" s="83"/>
      <c r="G108" s="83">
        <f t="shared" si="39"/>
        <v>0</v>
      </c>
      <c r="H108" s="83"/>
      <c r="I108" s="83"/>
    </row>
    <row r="109" spans="1:9" x14ac:dyDescent="0.3">
      <c r="A109" s="87"/>
      <c r="B109" s="87">
        <v>3812</v>
      </c>
      <c r="C109" s="85"/>
      <c r="D109" s="88" t="s">
        <v>218</v>
      </c>
      <c r="E109" s="69">
        <v>397.65</v>
      </c>
      <c r="F109" s="69"/>
      <c r="G109" s="69"/>
      <c r="H109" s="69"/>
      <c r="I109" s="69"/>
    </row>
    <row r="110" spans="1:9" ht="26.4" x14ac:dyDescent="0.3">
      <c r="A110" s="105">
        <v>4</v>
      </c>
      <c r="B110" s="105"/>
      <c r="C110" s="105"/>
      <c r="D110" s="106" t="s">
        <v>11</v>
      </c>
      <c r="E110" s="107">
        <f>E111+E122</f>
        <v>2012.07</v>
      </c>
      <c r="F110" s="107">
        <f>F111+F122</f>
        <v>592500</v>
      </c>
      <c r="G110" s="107">
        <f>G111+G122</f>
        <v>7281.03</v>
      </c>
      <c r="H110" s="107">
        <f t="shared" ref="H110:H111" si="40">G110/E110*100</f>
        <v>361.86762885983092</v>
      </c>
      <c r="I110" s="107">
        <f t="shared" ref="I110:I111" si="41">G110/F110*100</f>
        <v>1.2288658227848102</v>
      </c>
    </row>
    <row r="111" spans="1:9" ht="26.4" x14ac:dyDescent="0.3">
      <c r="A111" s="53"/>
      <c r="B111" s="68">
        <v>42</v>
      </c>
      <c r="C111" s="68"/>
      <c r="D111" s="74" t="s">
        <v>19</v>
      </c>
      <c r="E111" s="79">
        <f t="shared" ref="E111:G111" si="42">E112+E114+E120</f>
        <v>2012.07</v>
      </c>
      <c r="F111" s="79">
        <f>F112+F114+F120</f>
        <v>37500</v>
      </c>
      <c r="G111" s="79">
        <f t="shared" si="42"/>
        <v>7281.03</v>
      </c>
      <c r="H111" s="79">
        <f t="shared" si="40"/>
        <v>361.86762885983092</v>
      </c>
      <c r="I111" s="79">
        <f t="shared" si="41"/>
        <v>19.416080000000001</v>
      </c>
    </row>
    <row r="112" spans="1:9" s="22" customFormat="1" x14ac:dyDescent="0.3">
      <c r="A112" s="51"/>
      <c r="B112" s="51">
        <v>421</v>
      </c>
      <c r="C112" s="68"/>
      <c r="D112" s="73" t="s">
        <v>77</v>
      </c>
      <c r="E112" s="81">
        <f t="shared" ref="E112:G112" si="43">E113</f>
        <v>0</v>
      </c>
      <c r="F112" s="81"/>
      <c r="G112" s="81">
        <f t="shared" si="43"/>
        <v>0</v>
      </c>
      <c r="H112" s="81"/>
      <c r="I112" s="81"/>
    </row>
    <row r="113" spans="1:9" x14ac:dyDescent="0.3">
      <c r="A113" s="53"/>
      <c r="B113" s="53">
        <v>4212</v>
      </c>
      <c r="C113" s="68"/>
      <c r="D113" s="67" t="s">
        <v>78</v>
      </c>
      <c r="E113" s="91"/>
      <c r="F113" s="91"/>
      <c r="G113" s="91"/>
      <c r="H113" s="91"/>
      <c r="I113" s="91"/>
    </row>
    <row r="114" spans="1:9" s="22" customFormat="1" x14ac:dyDescent="0.3">
      <c r="A114" s="51"/>
      <c r="B114" s="51">
        <v>422</v>
      </c>
      <c r="C114" s="51"/>
      <c r="D114" s="73" t="s">
        <v>60</v>
      </c>
      <c r="E114" s="79">
        <f t="shared" ref="E114:G114" si="44">SUM(E115:E119)</f>
        <v>1062.8599999999999</v>
      </c>
      <c r="F114" s="79">
        <f>F115+F116+F117+F118+F119</f>
        <v>24500</v>
      </c>
      <c r="G114" s="79">
        <f t="shared" si="44"/>
        <v>7265.5</v>
      </c>
      <c r="H114" s="79"/>
      <c r="I114" s="79"/>
    </row>
    <row r="115" spans="1:9" x14ac:dyDescent="0.3">
      <c r="A115" s="53"/>
      <c r="B115" s="53">
        <v>4221</v>
      </c>
      <c r="C115" s="53"/>
      <c r="D115" s="67" t="s">
        <v>61</v>
      </c>
      <c r="E115" s="69">
        <v>1062.8599999999999</v>
      </c>
      <c r="F115" s="70">
        <v>24500</v>
      </c>
      <c r="G115" s="70">
        <v>7265.5</v>
      </c>
      <c r="H115" s="80"/>
      <c r="I115" s="80"/>
    </row>
    <row r="116" spans="1:9" x14ac:dyDescent="0.3">
      <c r="A116" s="53"/>
      <c r="B116" s="53">
        <v>4223</v>
      </c>
      <c r="C116" s="53"/>
      <c r="D116" s="67" t="s">
        <v>157</v>
      </c>
      <c r="E116" s="69">
        <v>0</v>
      </c>
      <c r="F116" s="70"/>
      <c r="G116" s="70"/>
      <c r="H116" s="70"/>
      <c r="I116" s="70"/>
    </row>
    <row r="117" spans="1:9" x14ac:dyDescent="0.3">
      <c r="A117" s="53"/>
      <c r="B117" s="53">
        <v>4225</v>
      </c>
      <c r="C117" s="53"/>
      <c r="D117" s="67" t="s">
        <v>158</v>
      </c>
      <c r="E117" s="69">
        <v>0</v>
      </c>
      <c r="F117" s="70"/>
      <c r="G117" s="70"/>
      <c r="H117" s="70"/>
      <c r="I117" s="70"/>
    </row>
    <row r="118" spans="1:9" x14ac:dyDescent="0.3">
      <c r="A118" s="53"/>
      <c r="B118" s="53">
        <v>4226</v>
      </c>
      <c r="C118" s="53"/>
      <c r="D118" s="67" t="s">
        <v>146</v>
      </c>
      <c r="E118" s="69">
        <v>0</v>
      </c>
      <c r="F118" s="70"/>
      <c r="G118" s="70"/>
      <c r="H118" s="70"/>
      <c r="I118" s="70"/>
    </row>
    <row r="119" spans="1:9" ht="26.4" x14ac:dyDescent="0.3">
      <c r="A119" s="53"/>
      <c r="B119" s="53">
        <v>4227</v>
      </c>
      <c r="C119" s="53"/>
      <c r="D119" s="67" t="s">
        <v>62</v>
      </c>
      <c r="E119" s="69">
        <v>0</v>
      </c>
      <c r="F119" s="70"/>
      <c r="G119" s="70"/>
      <c r="H119" s="70"/>
      <c r="I119" s="70"/>
    </row>
    <row r="120" spans="1:9" s="22" customFormat="1" ht="26.4" x14ac:dyDescent="0.3">
      <c r="A120" s="51"/>
      <c r="B120" s="51">
        <v>424</v>
      </c>
      <c r="C120" s="51"/>
      <c r="D120" s="73" t="s">
        <v>63</v>
      </c>
      <c r="E120" s="79">
        <f t="shared" ref="E120:G120" si="45">E121</f>
        <v>949.21</v>
      </c>
      <c r="F120" s="79">
        <f>F121*1</f>
        <v>13000</v>
      </c>
      <c r="G120" s="79">
        <f t="shared" si="45"/>
        <v>15.53</v>
      </c>
      <c r="H120" s="79"/>
      <c r="I120" s="79"/>
    </row>
    <row r="121" spans="1:9" x14ac:dyDescent="0.3">
      <c r="A121" s="53"/>
      <c r="B121" s="53">
        <v>4241</v>
      </c>
      <c r="C121" s="53"/>
      <c r="D121" s="67" t="s">
        <v>64</v>
      </c>
      <c r="E121" s="69">
        <v>949.21</v>
      </c>
      <c r="F121" s="70">
        <v>13000</v>
      </c>
      <c r="G121" s="70">
        <v>15.53</v>
      </c>
      <c r="H121" s="70"/>
      <c r="I121" s="70"/>
    </row>
    <row r="122" spans="1:9" ht="26.4" x14ac:dyDescent="0.3">
      <c r="A122" s="53"/>
      <c r="B122" s="68">
        <v>45</v>
      </c>
      <c r="C122" s="68"/>
      <c r="D122" s="74" t="s">
        <v>81</v>
      </c>
      <c r="E122" s="79">
        <f t="shared" ref="E122:G123" si="46">E123</f>
        <v>0</v>
      </c>
      <c r="F122" s="79">
        <f>F123*1</f>
        <v>555000</v>
      </c>
      <c r="G122" s="79">
        <f t="shared" si="46"/>
        <v>0</v>
      </c>
      <c r="H122" s="79" t="s">
        <v>242</v>
      </c>
      <c r="I122" s="79" t="s">
        <v>242</v>
      </c>
    </row>
    <row r="123" spans="1:9" s="22" customFormat="1" ht="26.4" x14ac:dyDescent="0.3">
      <c r="A123" s="51"/>
      <c r="B123" s="51">
        <v>451</v>
      </c>
      <c r="C123" s="68"/>
      <c r="D123" s="73" t="s">
        <v>82</v>
      </c>
      <c r="E123" s="81">
        <f t="shared" si="46"/>
        <v>0</v>
      </c>
      <c r="F123" s="81">
        <f>F124*1</f>
        <v>555000</v>
      </c>
      <c r="G123" s="81">
        <f t="shared" si="46"/>
        <v>0</v>
      </c>
      <c r="H123" s="81"/>
      <c r="I123" s="81"/>
    </row>
    <row r="124" spans="1:9" ht="26.4" x14ac:dyDescent="0.3">
      <c r="A124" s="53"/>
      <c r="B124" s="53">
        <v>4511</v>
      </c>
      <c r="C124" s="68"/>
      <c r="D124" s="67" t="s">
        <v>82</v>
      </c>
      <c r="E124" s="91">
        <v>0</v>
      </c>
      <c r="F124" s="91">
        <v>555000</v>
      </c>
      <c r="G124" s="91"/>
      <c r="H124" s="91"/>
      <c r="I124" s="91"/>
    </row>
  </sheetData>
  <mergeCells count="9">
    <mergeCell ref="A1:H1"/>
    <mergeCell ref="A9:D9"/>
    <mergeCell ref="A10:D10"/>
    <mergeCell ref="A52:D52"/>
    <mergeCell ref="A53:D53"/>
    <mergeCell ref="A7:H7"/>
    <mergeCell ref="A50:H50"/>
    <mergeCell ref="A3:H3"/>
    <mergeCell ref="A5:H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opLeftCell="A19" workbookViewId="0">
      <selection activeCell="B51" sqref="B51"/>
    </sheetView>
  </sheetViews>
  <sheetFormatPr defaultColWidth="9.109375" defaultRowHeight="14.4" x14ac:dyDescent="0.3"/>
  <cols>
    <col min="1" max="1" width="43.33203125" customWidth="1"/>
    <col min="2" max="4" width="25.33203125" customWidth="1"/>
    <col min="5" max="6" width="15.6640625" customWidth="1"/>
  </cols>
  <sheetData>
    <row r="1" spans="1:10" ht="42" customHeight="1" x14ac:dyDescent="0.3">
      <c r="A1" s="156" t="s">
        <v>249</v>
      </c>
      <c r="B1" s="179"/>
      <c r="C1" s="179"/>
      <c r="D1" s="179"/>
      <c r="E1" s="179"/>
      <c r="F1" s="179"/>
      <c r="G1" s="111"/>
      <c r="H1" s="111"/>
      <c r="I1" s="111"/>
      <c r="J1" s="111"/>
    </row>
    <row r="2" spans="1:10" ht="18" customHeight="1" x14ac:dyDescent="0.3">
      <c r="A2" s="5"/>
      <c r="B2" s="5"/>
      <c r="C2" s="5"/>
      <c r="D2" s="5"/>
      <c r="E2" s="5"/>
      <c r="F2" s="5"/>
    </row>
    <row r="3" spans="1:10" ht="15.75" customHeight="1" x14ac:dyDescent="0.3">
      <c r="A3" s="156" t="s">
        <v>13</v>
      </c>
      <c r="B3" s="156"/>
      <c r="C3" s="156"/>
      <c r="D3" s="156"/>
      <c r="E3" s="156"/>
      <c r="F3" s="111"/>
    </row>
    <row r="4" spans="1:10" ht="17.399999999999999" x14ac:dyDescent="0.3">
      <c r="B4" s="5"/>
      <c r="C4" s="5"/>
      <c r="D4" s="6"/>
      <c r="E4" s="6"/>
      <c r="F4" s="6"/>
    </row>
    <row r="5" spans="1:10" ht="18" customHeight="1" x14ac:dyDescent="0.3">
      <c r="A5" s="156" t="s">
        <v>7</v>
      </c>
      <c r="B5" s="156"/>
      <c r="C5" s="156"/>
      <c r="D5" s="156"/>
      <c r="E5" s="156"/>
      <c r="F5" s="111"/>
    </row>
    <row r="6" spans="1:10" ht="17.399999999999999" x14ac:dyDescent="0.3">
      <c r="A6" s="5"/>
      <c r="B6" s="5"/>
      <c r="C6" s="5"/>
      <c r="D6" s="6"/>
      <c r="E6" s="6"/>
      <c r="F6" s="6"/>
    </row>
    <row r="7" spans="1:10" ht="15.75" customHeight="1" x14ac:dyDescent="0.3">
      <c r="A7" s="156" t="s">
        <v>203</v>
      </c>
      <c r="B7" s="156"/>
      <c r="C7" s="156"/>
      <c r="D7" s="156"/>
      <c r="E7" s="156"/>
      <c r="F7" s="111"/>
    </row>
    <row r="8" spans="1:10" ht="17.399999999999999" x14ac:dyDescent="0.3">
      <c r="A8" s="5"/>
      <c r="B8" s="5"/>
      <c r="C8" s="5"/>
      <c r="D8" s="6"/>
      <c r="E8" s="6"/>
      <c r="F8" s="6"/>
    </row>
    <row r="9" spans="1:10" x14ac:dyDescent="0.3">
      <c r="A9" s="14" t="s">
        <v>199</v>
      </c>
      <c r="B9" s="13" t="s">
        <v>238</v>
      </c>
      <c r="C9" s="14" t="s">
        <v>198</v>
      </c>
      <c r="D9" s="14" t="s">
        <v>232</v>
      </c>
      <c r="E9" s="14" t="s">
        <v>233</v>
      </c>
      <c r="F9" s="14" t="s">
        <v>233</v>
      </c>
    </row>
    <row r="10" spans="1:10" ht="9" customHeight="1" x14ac:dyDescent="0.3">
      <c r="A10" s="116" t="s">
        <v>229</v>
      </c>
      <c r="B10" s="117" t="s">
        <v>230</v>
      </c>
      <c r="C10" s="117" t="s">
        <v>231</v>
      </c>
      <c r="D10" s="117" t="s">
        <v>235</v>
      </c>
      <c r="E10" s="117" t="s">
        <v>236</v>
      </c>
      <c r="F10" s="117" t="s">
        <v>237</v>
      </c>
    </row>
    <row r="11" spans="1:10" s="22" customFormat="1" x14ac:dyDescent="0.3">
      <c r="A11" s="108" t="s">
        <v>239</v>
      </c>
      <c r="B11" s="110">
        <f>B13+B17+B20+B24+B28</f>
        <v>98460.22</v>
      </c>
      <c r="C11" s="110">
        <f>C13+C17+C20+C24+C28</f>
        <v>1546374</v>
      </c>
      <c r="D11" s="110">
        <f>D13+D17+D20+D24+D28</f>
        <v>597892.99000000011</v>
      </c>
      <c r="E11" s="110">
        <f>D11/B11*100</f>
        <v>607.24319933471622</v>
      </c>
      <c r="F11" s="110">
        <f>D11/C11*100</f>
        <v>38.664190551574208</v>
      </c>
    </row>
    <row r="12" spans="1:10" s="22" customFormat="1" x14ac:dyDescent="0.3">
      <c r="A12" s="108" t="s">
        <v>240</v>
      </c>
      <c r="B12" s="110">
        <v>474715.32</v>
      </c>
      <c r="C12" s="110">
        <f t="shared" ref="C12:D12" si="0">C14+C18+C21+C25+C29</f>
        <v>1437931</v>
      </c>
      <c r="D12" s="110">
        <f t="shared" si="0"/>
        <v>595881.71000000008</v>
      </c>
      <c r="E12" s="110">
        <f t="shared" ref="E12:E30" si="1">D12/B12*100</f>
        <v>125.5240108956248</v>
      </c>
      <c r="F12" s="110">
        <f t="shared" ref="F12:F30" si="2">D12/C12*100</f>
        <v>41.440215837894868</v>
      </c>
    </row>
    <row r="13" spans="1:10" s="22" customFormat="1" x14ac:dyDescent="0.3">
      <c r="A13" s="16" t="s">
        <v>197</v>
      </c>
      <c r="B13" s="26">
        <f>B14+B15</f>
        <v>51781.27</v>
      </c>
      <c r="C13" s="26">
        <f t="shared" ref="C13:D13" si="3">C14+C15</f>
        <v>563531</v>
      </c>
      <c r="D13" s="26">
        <f t="shared" si="3"/>
        <v>46988.47</v>
      </c>
      <c r="E13" s="26">
        <f t="shared" si="1"/>
        <v>90.744143587053784</v>
      </c>
      <c r="F13" s="26">
        <f t="shared" si="2"/>
        <v>8.3382227419609567</v>
      </c>
    </row>
    <row r="14" spans="1:10" x14ac:dyDescent="0.3">
      <c r="A14" s="11" t="s">
        <v>204</v>
      </c>
      <c r="B14" s="37">
        <v>51781.27</v>
      </c>
      <c r="C14" s="37">
        <v>563531</v>
      </c>
      <c r="D14" s="37">
        <v>46988.47</v>
      </c>
      <c r="E14" s="37">
        <f t="shared" si="1"/>
        <v>90.744143587053784</v>
      </c>
      <c r="F14" s="37">
        <f t="shared" si="2"/>
        <v>8.3382227419609567</v>
      </c>
    </row>
    <row r="15" spans="1:10" x14ac:dyDescent="0.3">
      <c r="A15" s="11" t="s">
        <v>241</v>
      </c>
      <c r="B15" s="37"/>
      <c r="C15" s="37">
        <v>0</v>
      </c>
      <c r="D15" s="37"/>
      <c r="E15" s="37" t="e">
        <f t="shared" si="1"/>
        <v>#DIV/0!</v>
      </c>
      <c r="F15" s="37" t="s">
        <v>242</v>
      </c>
    </row>
    <row r="16" spans="1:10" x14ac:dyDescent="0.3">
      <c r="A16" s="11" t="s">
        <v>283</v>
      </c>
      <c r="B16" s="37"/>
      <c r="C16" s="37"/>
      <c r="D16" s="37"/>
      <c r="E16" s="37"/>
      <c r="F16" s="37"/>
    </row>
    <row r="17" spans="1:6" s="22" customFormat="1" x14ac:dyDescent="0.3">
      <c r="A17" s="16" t="s">
        <v>196</v>
      </c>
      <c r="B17" s="109">
        <f>B18+B19</f>
        <v>2256.98</v>
      </c>
      <c r="C17" s="109">
        <f t="shared" ref="C17:D17" si="4">C18+C19</f>
        <v>4500</v>
      </c>
      <c r="D17" s="109">
        <f t="shared" si="4"/>
        <v>2706</v>
      </c>
      <c r="E17" s="109">
        <f t="shared" si="1"/>
        <v>119.89472658153817</v>
      </c>
      <c r="F17" s="109">
        <f t="shared" si="2"/>
        <v>60.13333333333334</v>
      </c>
    </row>
    <row r="18" spans="1:6" x14ac:dyDescent="0.3">
      <c r="A18" s="59" t="s">
        <v>205</v>
      </c>
      <c r="B18" s="37">
        <v>2256.98</v>
      </c>
      <c r="C18" s="37">
        <v>4500</v>
      </c>
      <c r="D18" s="37">
        <v>2706</v>
      </c>
      <c r="E18" s="37">
        <f t="shared" si="1"/>
        <v>119.89472658153817</v>
      </c>
      <c r="F18" s="37">
        <f t="shared" si="2"/>
        <v>60.13333333333334</v>
      </c>
    </row>
    <row r="19" spans="1:6" x14ac:dyDescent="0.3">
      <c r="A19" s="59" t="s">
        <v>215</v>
      </c>
      <c r="B19" s="37"/>
      <c r="C19" s="37"/>
      <c r="D19" s="37"/>
      <c r="E19" s="37" t="e">
        <f t="shared" si="1"/>
        <v>#DIV/0!</v>
      </c>
      <c r="F19" s="37" t="e">
        <f t="shared" si="2"/>
        <v>#DIV/0!</v>
      </c>
    </row>
    <row r="20" spans="1:6" s="22" customFormat="1" x14ac:dyDescent="0.3">
      <c r="A20" s="10" t="s">
        <v>202</v>
      </c>
      <c r="B20" s="20">
        <f>B21+B22</f>
        <v>596.94000000000005</v>
      </c>
      <c r="C20" s="20">
        <f>C21+C22+C23</f>
        <v>109443</v>
      </c>
      <c r="D20" s="20">
        <f t="shared" ref="D20" si="5">D21+D22</f>
        <v>794.58</v>
      </c>
      <c r="E20" s="20">
        <f t="shared" si="1"/>
        <v>133.10885516132274</v>
      </c>
      <c r="F20" s="20">
        <f t="shared" si="2"/>
        <v>0.72602176475425573</v>
      </c>
    </row>
    <row r="21" spans="1:6" x14ac:dyDescent="0.3">
      <c r="A21" s="12" t="s">
        <v>206</v>
      </c>
      <c r="B21" s="21">
        <v>596.94000000000005</v>
      </c>
      <c r="C21" s="37">
        <v>3000</v>
      </c>
      <c r="D21" s="37">
        <v>794.58</v>
      </c>
      <c r="E21" s="37">
        <f t="shared" si="1"/>
        <v>133.10885516132274</v>
      </c>
      <c r="F21" s="37">
        <f t="shared" si="2"/>
        <v>26.486000000000004</v>
      </c>
    </row>
    <row r="22" spans="1:6" x14ac:dyDescent="0.3">
      <c r="A22" s="12" t="s">
        <v>216</v>
      </c>
      <c r="B22" s="21"/>
      <c r="C22" s="37"/>
      <c r="D22" s="37"/>
      <c r="E22" s="37" t="e">
        <f t="shared" si="1"/>
        <v>#DIV/0!</v>
      </c>
      <c r="F22" s="37" t="e">
        <f t="shared" si="2"/>
        <v>#DIV/0!</v>
      </c>
    </row>
    <row r="23" spans="1:6" ht="26.4" x14ac:dyDescent="0.3">
      <c r="A23" s="12" t="s">
        <v>266</v>
      </c>
      <c r="B23" s="21"/>
      <c r="C23" s="21">
        <v>106443</v>
      </c>
      <c r="D23" s="21"/>
      <c r="E23" s="21"/>
      <c r="F23" s="21"/>
    </row>
    <row r="24" spans="1:6" s="22" customFormat="1" x14ac:dyDescent="0.3">
      <c r="A24" s="94" t="s">
        <v>201</v>
      </c>
      <c r="B24" s="20">
        <f>B25+B26</f>
        <v>43825.03</v>
      </c>
      <c r="C24" s="20">
        <f t="shared" ref="C24:D24" si="6">C25+C26</f>
        <v>868900</v>
      </c>
      <c r="D24" s="20">
        <f t="shared" si="6"/>
        <v>546971.94000000006</v>
      </c>
      <c r="E24" s="20">
        <f t="shared" si="1"/>
        <v>1248.0811536238539</v>
      </c>
      <c r="F24" s="20">
        <f t="shared" si="2"/>
        <v>62.949929796294171</v>
      </c>
    </row>
    <row r="25" spans="1:6" x14ac:dyDescent="0.3">
      <c r="A25" s="11" t="s">
        <v>207</v>
      </c>
      <c r="B25" s="21">
        <v>41784.46</v>
      </c>
      <c r="C25" s="37">
        <v>866900</v>
      </c>
      <c r="D25" s="37">
        <v>544960.66</v>
      </c>
      <c r="E25" s="36">
        <f t="shared" si="1"/>
        <v>1304.2185061144742</v>
      </c>
      <c r="F25" s="36">
        <f t="shared" si="2"/>
        <v>62.863151459222522</v>
      </c>
    </row>
    <row r="26" spans="1:6" x14ac:dyDescent="0.3">
      <c r="A26" s="11" t="s">
        <v>265</v>
      </c>
      <c r="B26" s="21">
        <v>2040.57</v>
      </c>
      <c r="C26" s="37">
        <v>2000</v>
      </c>
      <c r="D26" s="37">
        <v>2011.28</v>
      </c>
      <c r="E26" s="36">
        <f t="shared" si="1"/>
        <v>98.564616749241637</v>
      </c>
      <c r="F26" s="36" t="s">
        <v>242</v>
      </c>
    </row>
    <row r="27" spans="1:6" x14ac:dyDescent="0.3">
      <c r="A27" s="11" t="s">
        <v>282</v>
      </c>
      <c r="B27" s="21">
        <v>199.1</v>
      </c>
      <c r="C27" s="21"/>
      <c r="D27" s="21">
        <v>0</v>
      </c>
      <c r="E27" s="136"/>
      <c r="F27" s="136"/>
    </row>
    <row r="28" spans="1:6" s="22" customFormat="1" x14ac:dyDescent="0.3">
      <c r="A28" s="94" t="s">
        <v>208</v>
      </c>
      <c r="B28" s="20">
        <f>B29+B30</f>
        <v>0</v>
      </c>
      <c r="C28" s="20">
        <f t="shared" ref="C28:D28" si="7">C29+C30</f>
        <v>0</v>
      </c>
      <c r="D28" s="20">
        <f t="shared" si="7"/>
        <v>432</v>
      </c>
      <c r="E28" s="20" t="e">
        <f t="shared" si="1"/>
        <v>#DIV/0!</v>
      </c>
      <c r="F28" s="20" t="e">
        <f t="shared" si="2"/>
        <v>#DIV/0!</v>
      </c>
    </row>
    <row r="29" spans="1:6" x14ac:dyDescent="0.3">
      <c r="A29" s="11" t="s">
        <v>209</v>
      </c>
      <c r="B29" s="21"/>
      <c r="C29" s="37"/>
      <c r="D29" s="37">
        <v>432</v>
      </c>
      <c r="E29" s="36" t="e">
        <f t="shared" si="1"/>
        <v>#DIV/0!</v>
      </c>
      <c r="F29" s="36" t="e">
        <f t="shared" si="2"/>
        <v>#DIV/0!</v>
      </c>
    </row>
    <row r="30" spans="1:6" x14ac:dyDescent="0.3">
      <c r="A30" s="11" t="s">
        <v>217</v>
      </c>
      <c r="B30" s="21"/>
      <c r="C30" s="37"/>
      <c r="D30" s="37"/>
      <c r="E30" s="36" t="e">
        <f t="shared" si="1"/>
        <v>#DIV/0!</v>
      </c>
      <c r="F30" s="36" t="e">
        <f t="shared" si="2"/>
        <v>#DIV/0!</v>
      </c>
    </row>
    <row r="33" spans="1:6" ht="15.75" customHeight="1" x14ac:dyDescent="0.3">
      <c r="A33" s="156" t="s">
        <v>200</v>
      </c>
      <c r="B33" s="156"/>
      <c r="C33" s="156"/>
      <c r="D33" s="156"/>
      <c r="E33" s="156"/>
      <c r="F33" s="111"/>
    </row>
    <row r="34" spans="1:6" ht="17.399999999999999" x14ac:dyDescent="0.3">
      <c r="A34" s="5"/>
      <c r="B34" s="5"/>
      <c r="C34" s="5"/>
      <c r="D34" s="6"/>
      <c r="E34" s="6"/>
      <c r="F34" s="6"/>
    </row>
    <row r="35" spans="1:6" x14ac:dyDescent="0.3">
      <c r="A35" s="14" t="s">
        <v>199</v>
      </c>
      <c r="B35" s="13" t="s">
        <v>238</v>
      </c>
      <c r="C35" s="14" t="s">
        <v>198</v>
      </c>
      <c r="D35" s="14" t="s">
        <v>232</v>
      </c>
      <c r="E35" s="14" t="s">
        <v>233</v>
      </c>
      <c r="F35" s="14" t="s">
        <v>233</v>
      </c>
    </row>
    <row r="36" spans="1:6" ht="9" customHeight="1" x14ac:dyDescent="0.3">
      <c r="A36" s="116" t="s">
        <v>229</v>
      </c>
      <c r="B36" s="117" t="s">
        <v>230</v>
      </c>
      <c r="C36" s="117" t="s">
        <v>231</v>
      </c>
      <c r="D36" s="117" t="s">
        <v>235</v>
      </c>
      <c r="E36" s="117" t="s">
        <v>236</v>
      </c>
      <c r="F36" s="117" t="s">
        <v>237</v>
      </c>
    </row>
    <row r="37" spans="1:6" x14ac:dyDescent="0.3">
      <c r="A37" s="108" t="s">
        <v>2</v>
      </c>
      <c r="B37" s="110">
        <v>482274.63</v>
      </c>
      <c r="C37" s="110">
        <f t="shared" ref="C37" si="8">C38+C41+C44+C47+C51</f>
        <v>1546374</v>
      </c>
      <c r="D37" s="110">
        <f>D38+D41+D44+D47+D51</f>
        <v>614488.11</v>
      </c>
      <c r="E37" s="110">
        <f t="shared" ref="E37:E52" si="9">D37/B37*100</f>
        <v>127.41456252840835</v>
      </c>
      <c r="F37" s="110">
        <f t="shared" ref="F37:F53" si="10">D37/C37*100</f>
        <v>39.737353964823512</v>
      </c>
    </row>
    <row r="38" spans="1:6" s="22" customFormat="1" x14ac:dyDescent="0.3">
      <c r="A38" s="16" t="s">
        <v>267</v>
      </c>
      <c r="B38" s="26">
        <f>B39</f>
        <v>53406.15</v>
      </c>
      <c r="C38" s="26">
        <f>C39+C40</f>
        <v>563531</v>
      </c>
      <c r="D38" s="26">
        <f>D39+D40</f>
        <v>51116.5</v>
      </c>
      <c r="E38" s="26">
        <f t="shared" si="9"/>
        <v>95.712759672809213</v>
      </c>
      <c r="F38" s="26">
        <f t="shared" si="10"/>
        <v>9.0707520970452382</v>
      </c>
    </row>
    <row r="39" spans="1:6" x14ac:dyDescent="0.3">
      <c r="A39" s="11" t="s">
        <v>268</v>
      </c>
      <c r="B39" s="37">
        <v>53406.15</v>
      </c>
      <c r="C39" s="37">
        <v>8531</v>
      </c>
      <c r="D39" s="37">
        <v>43851</v>
      </c>
      <c r="E39" s="37">
        <f t="shared" si="9"/>
        <v>82.108521209635967</v>
      </c>
      <c r="F39" s="37">
        <f t="shared" si="10"/>
        <v>514.01945844566876</v>
      </c>
    </row>
    <row r="40" spans="1:6" x14ac:dyDescent="0.3">
      <c r="A40" s="11" t="s">
        <v>284</v>
      </c>
      <c r="B40" s="37"/>
      <c r="C40" s="37">
        <v>555000</v>
      </c>
      <c r="D40" s="37">
        <v>7265.5</v>
      </c>
      <c r="E40" s="37"/>
      <c r="F40" s="37"/>
    </row>
    <row r="41" spans="1:6" s="22" customFormat="1" x14ac:dyDescent="0.3">
      <c r="A41" s="16" t="s">
        <v>269</v>
      </c>
      <c r="B41" s="109">
        <f>B42+B43</f>
        <v>5772.32</v>
      </c>
      <c r="C41" s="109">
        <f t="shared" ref="C41:D41" si="11">C42+C43</f>
        <v>4500</v>
      </c>
      <c r="D41" s="109">
        <f t="shared" si="11"/>
        <v>219.92</v>
      </c>
      <c r="E41" s="109">
        <f t="shared" si="9"/>
        <v>3.8099065886853118</v>
      </c>
      <c r="F41" s="109">
        <f t="shared" si="10"/>
        <v>4.8871111111111105</v>
      </c>
    </row>
    <row r="42" spans="1:6" x14ac:dyDescent="0.3">
      <c r="A42" s="59" t="s">
        <v>270</v>
      </c>
      <c r="B42" s="37">
        <v>5772.32</v>
      </c>
      <c r="C42" s="37">
        <v>4500</v>
      </c>
      <c r="D42" s="37">
        <v>219.92</v>
      </c>
      <c r="E42" s="37">
        <f t="shared" si="9"/>
        <v>3.8099065886853118</v>
      </c>
      <c r="F42" s="37">
        <f t="shared" si="10"/>
        <v>4.8871111111111105</v>
      </c>
    </row>
    <row r="43" spans="1:6" x14ac:dyDescent="0.3">
      <c r="A43" s="59" t="s">
        <v>271</v>
      </c>
      <c r="B43" s="37">
        <v>0</v>
      </c>
      <c r="C43" s="37"/>
      <c r="D43" s="37"/>
      <c r="E43" s="37" t="s">
        <v>242</v>
      </c>
      <c r="F43" s="37" t="e">
        <f t="shared" si="10"/>
        <v>#DIV/0!</v>
      </c>
    </row>
    <row r="44" spans="1:6" s="22" customFormat="1" x14ac:dyDescent="0.3">
      <c r="A44" s="10" t="s">
        <v>272</v>
      </c>
      <c r="B44" s="20">
        <f>B45+B46</f>
        <v>262.94</v>
      </c>
      <c r="C44" s="20">
        <f t="shared" ref="C44:D44" si="12">C45+C46</f>
        <v>109443</v>
      </c>
      <c r="D44" s="20">
        <f t="shared" si="12"/>
        <v>262.5</v>
      </c>
      <c r="E44" s="20">
        <f t="shared" si="9"/>
        <v>99.832661443675363</v>
      </c>
      <c r="F44" s="20">
        <f t="shared" si="10"/>
        <v>0.23985088128066662</v>
      </c>
    </row>
    <row r="45" spans="1:6" x14ac:dyDescent="0.3">
      <c r="A45" s="12" t="s">
        <v>273</v>
      </c>
      <c r="B45" s="21">
        <v>262.94</v>
      </c>
      <c r="C45" s="37">
        <v>3000</v>
      </c>
      <c r="D45" s="37">
        <v>262.5</v>
      </c>
      <c r="E45" s="37">
        <f t="shared" si="9"/>
        <v>99.832661443675363</v>
      </c>
      <c r="F45" s="37">
        <f t="shared" si="10"/>
        <v>8.75</v>
      </c>
    </row>
    <row r="46" spans="1:6" ht="26.4" x14ac:dyDescent="0.3">
      <c r="A46" s="12" t="s">
        <v>275</v>
      </c>
      <c r="B46" s="21"/>
      <c r="C46" s="37">
        <v>106443</v>
      </c>
      <c r="D46" s="37"/>
      <c r="E46" s="37" t="e">
        <f t="shared" si="9"/>
        <v>#DIV/0!</v>
      </c>
      <c r="F46" s="37">
        <f t="shared" si="10"/>
        <v>0</v>
      </c>
    </row>
    <row r="47" spans="1:6" s="22" customFormat="1" x14ac:dyDescent="0.3">
      <c r="A47" s="94" t="s">
        <v>201</v>
      </c>
      <c r="B47" s="20">
        <f>B48+B49</f>
        <v>422354.32</v>
      </c>
      <c r="C47" s="20">
        <f t="shared" ref="C47" si="13">C48+C49</f>
        <v>868900</v>
      </c>
      <c r="D47" s="20">
        <f>D48+D49+D50</f>
        <v>562457.18999999994</v>
      </c>
      <c r="E47" s="20">
        <f t="shared" si="9"/>
        <v>133.17188042494746</v>
      </c>
      <c r="F47" s="20">
        <f t="shared" si="10"/>
        <v>64.732096904131652</v>
      </c>
    </row>
    <row r="48" spans="1:6" x14ac:dyDescent="0.3">
      <c r="A48" s="11" t="s">
        <v>207</v>
      </c>
      <c r="B48" s="21">
        <v>421114.18</v>
      </c>
      <c r="C48" s="37">
        <v>866900</v>
      </c>
      <c r="D48" s="37">
        <v>542656.82999999996</v>
      </c>
      <c r="E48" s="36">
        <f t="shared" si="9"/>
        <v>128.86216037655154</v>
      </c>
      <c r="F48" s="36">
        <f t="shared" si="10"/>
        <v>62.597396470181096</v>
      </c>
    </row>
    <row r="49" spans="1:6" x14ac:dyDescent="0.3">
      <c r="A49" s="11" t="s">
        <v>276</v>
      </c>
      <c r="B49" s="21">
        <v>1240.1400000000001</v>
      </c>
      <c r="C49" s="37">
        <v>2000</v>
      </c>
      <c r="D49" s="37">
        <v>1325.02</v>
      </c>
      <c r="E49" s="36">
        <f t="shared" si="9"/>
        <v>106.84438853677808</v>
      </c>
      <c r="F49" s="36" t="s">
        <v>242</v>
      </c>
    </row>
    <row r="50" spans="1:6" x14ac:dyDescent="0.3">
      <c r="A50" s="11" t="s">
        <v>281</v>
      </c>
      <c r="B50" s="21">
        <v>476</v>
      </c>
      <c r="C50" s="21"/>
      <c r="D50" s="21">
        <v>18475.34</v>
      </c>
      <c r="E50" s="136"/>
      <c r="F50" s="136"/>
    </row>
    <row r="51" spans="1:6" s="22" customFormat="1" x14ac:dyDescent="0.3">
      <c r="A51" s="94" t="s">
        <v>208</v>
      </c>
      <c r="B51" s="20">
        <f>B52+B53</f>
        <v>0</v>
      </c>
      <c r="C51" s="20">
        <f t="shared" ref="C51:D51" si="14">C52+C53</f>
        <v>0</v>
      </c>
      <c r="D51" s="20">
        <f t="shared" si="14"/>
        <v>432</v>
      </c>
      <c r="E51" s="20" t="e">
        <f t="shared" si="9"/>
        <v>#DIV/0!</v>
      </c>
      <c r="F51" s="20" t="e">
        <f t="shared" si="10"/>
        <v>#DIV/0!</v>
      </c>
    </row>
    <row r="52" spans="1:6" x14ac:dyDescent="0.3">
      <c r="A52" s="11" t="s">
        <v>209</v>
      </c>
      <c r="B52" s="21"/>
      <c r="C52" s="37"/>
      <c r="D52" s="37">
        <v>432</v>
      </c>
      <c r="E52" s="36" t="e">
        <f t="shared" si="9"/>
        <v>#DIV/0!</v>
      </c>
      <c r="F52" s="36" t="e">
        <f t="shared" si="10"/>
        <v>#DIV/0!</v>
      </c>
    </row>
    <row r="53" spans="1:6" x14ac:dyDescent="0.3">
      <c r="A53" s="11" t="s">
        <v>274</v>
      </c>
      <c r="B53" s="21">
        <v>0</v>
      </c>
      <c r="C53" s="37"/>
      <c r="D53" s="37"/>
      <c r="E53" s="36" t="s">
        <v>242</v>
      </c>
      <c r="F53" s="36" t="e">
        <f t="shared" si="10"/>
        <v>#DIV/0!</v>
      </c>
    </row>
  </sheetData>
  <mergeCells count="5">
    <mergeCell ref="A3:E3"/>
    <mergeCell ref="A5:E5"/>
    <mergeCell ref="A7:E7"/>
    <mergeCell ref="A33:E33"/>
    <mergeCell ref="A1:F1"/>
  </mergeCells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5"/>
  <sheetViews>
    <sheetView topLeftCell="A148" workbookViewId="0">
      <selection activeCell="F571" sqref="F57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7" width="25.33203125" customWidth="1"/>
    <col min="10" max="10" width="10.109375" bestFit="1" customWidth="1"/>
    <col min="11" max="11" width="11.6640625" bestFit="1" customWidth="1"/>
    <col min="12" max="12" width="11.109375" customWidth="1"/>
  </cols>
  <sheetData>
    <row r="1" spans="1:8" s="41" customFormat="1" ht="42" customHeight="1" x14ac:dyDescent="0.3">
      <c r="A1" s="156" t="s">
        <v>249</v>
      </c>
      <c r="B1" s="179"/>
      <c r="C1" s="179"/>
      <c r="D1" s="179"/>
      <c r="E1" s="179"/>
      <c r="F1" s="179"/>
      <c r="G1" s="179"/>
      <c r="H1" s="111"/>
    </row>
    <row r="2" spans="1:8" s="41" customFormat="1" ht="17.399999999999999" x14ac:dyDescent="0.3">
      <c r="A2" s="44"/>
      <c r="B2" s="44"/>
      <c r="C2" s="44"/>
      <c r="D2" s="44"/>
      <c r="E2" s="44"/>
      <c r="F2" s="43"/>
      <c r="G2" s="43"/>
    </row>
    <row r="3" spans="1:8" s="41" customFormat="1" ht="18" customHeight="1" x14ac:dyDescent="0.3">
      <c r="A3" s="206" t="s">
        <v>12</v>
      </c>
      <c r="B3" s="207"/>
      <c r="C3" s="207"/>
      <c r="D3" s="207"/>
      <c r="E3" s="207"/>
      <c r="F3" s="207"/>
      <c r="G3" s="207"/>
    </row>
    <row r="4" spans="1:8" s="41" customFormat="1" ht="17.399999999999999" x14ac:dyDescent="0.3">
      <c r="A4" s="44"/>
      <c r="B4" s="44"/>
      <c r="C4" s="44"/>
      <c r="D4" s="44"/>
      <c r="E4" s="44"/>
      <c r="F4" s="43"/>
      <c r="G4" s="43"/>
    </row>
    <row r="5" spans="1:8" s="41" customFormat="1" x14ac:dyDescent="0.3">
      <c r="A5" s="189" t="s">
        <v>199</v>
      </c>
      <c r="B5" s="190"/>
      <c r="C5" s="190"/>
      <c r="D5" s="171"/>
      <c r="E5" s="42" t="s">
        <v>198</v>
      </c>
      <c r="F5" s="42" t="s">
        <v>232</v>
      </c>
      <c r="G5" s="42" t="s">
        <v>233</v>
      </c>
    </row>
    <row r="6" spans="1:8" s="41" customFormat="1" ht="9" customHeight="1" x14ac:dyDescent="0.3">
      <c r="A6" s="191" t="s">
        <v>229</v>
      </c>
      <c r="B6" s="192"/>
      <c r="C6" s="192"/>
      <c r="D6" s="193"/>
      <c r="E6" s="112" t="s">
        <v>230</v>
      </c>
      <c r="F6" s="112" t="s">
        <v>231</v>
      </c>
      <c r="G6" s="112" t="s">
        <v>234</v>
      </c>
    </row>
    <row r="7" spans="1:8" s="38" customFormat="1" x14ac:dyDescent="0.3">
      <c r="A7" s="208"/>
      <c r="B7" s="209"/>
      <c r="C7" s="210"/>
      <c r="D7" s="40" t="s">
        <v>84</v>
      </c>
      <c r="E7" s="39">
        <v>946896</v>
      </c>
      <c r="F7" s="39">
        <f>F8+F58+F133+F140+F147+F160+F180</f>
        <v>589115.57999999996</v>
      </c>
      <c r="G7" s="39">
        <f>F7/E7*100</f>
        <v>62.215447102955338</v>
      </c>
    </row>
    <row r="8" spans="1:8" s="22" customFormat="1" ht="52.8" x14ac:dyDescent="0.3">
      <c r="A8" s="203" t="s">
        <v>254</v>
      </c>
      <c r="B8" s="204"/>
      <c r="C8" s="205"/>
      <c r="D8" s="30" t="s">
        <v>86</v>
      </c>
      <c r="E8" s="35">
        <f t="shared" ref="E8" si="0">E9+E43+E52</f>
        <v>71465</v>
      </c>
      <c r="F8" s="35">
        <f t="shared" ref="F8" si="1">F9+F43+F52</f>
        <v>33464.01</v>
      </c>
      <c r="G8" s="35">
        <f t="shared" ref="G8:G11" si="2">F8/E8*100</f>
        <v>46.825732876233126</v>
      </c>
      <c r="H8" s="22" t="s">
        <v>261</v>
      </c>
    </row>
    <row r="9" spans="1:8" s="22" customFormat="1" x14ac:dyDescent="0.3">
      <c r="A9" s="200" t="s">
        <v>87</v>
      </c>
      <c r="B9" s="201"/>
      <c r="C9" s="202"/>
      <c r="D9" s="28" t="s">
        <v>8</v>
      </c>
      <c r="E9" s="34">
        <f t="shared" ref="E9:F10" si="3">E10</f>
        <v>64986</v>
      </c>
      <c r="F9" s="34">
        <f t="shared" si="3"/>
        <v>31311.280000000002</v>
      </c>
      <c r="G9" s="34">
        <f t="shared" si="2"/>
        <v>48.181577570553664</v>
      </c>
    </row>
    <row r="10" spans="1:8" s="22" customFormat="1" x14ac:dyDescent="0.3">
      <c r="A10" s="194" t="s">
        <v>252</v>
      </c>
      <c r="B10" s="195"/>
      <c r="C10" s="196"/>
      <c r="D10" s="29" t="s">
        <v>89</v>
      </c>
      <c r="E10" s="33">
        <f t="shared" si="3"/>
        <v>64986</v>
      </c>
      <c r="F10" s="33">
        <f t="shared" si="3"/>
        <v>31311.280000000002</v>
      </c>
      <c r="G10" s="33">
        <f t="shared" si="2"/>
        <v>48.181577570553664</v>
      </c>
    </row>
    <row r="11" spans="1:8" s="22" customFormat="1" x14ac:dyDescent="0.3">
      <c r="A11" s="197">
        <v>3</v>
      </c>
      <c r="B11" s="198"/>
      <c r="C11" s="199"/>
      <c r="D11" s="27" t="s">
        <v>9</v>
      </c>
      <c r="E11" s="20">
        <f>E12+E37+E40</f>
        <v>64986</v>
      </c>
      <c r="F11" s="20">
        <f t="shared" ref="F11" si="4">F12+F37+F40</f>
        <v>31311.280000000002</v>
      </c>
      <c r="G11" s="20">
        <f t="shared" si="2"/>
        <v>48.181577570553664</v>
      </c>
    </row>
    <row r="12" spans="1:8" s="22" customFormat="1" x14ac:dyDescent="0.3">
      <c r="A12" s="183">
        <v>32</v>
      </c>
      <c r="B12" s="184"/>
      <c r="C12" s="185"/>
      <c r="D12" s="27" t="s">
        <v>14</v>
      </c>
      <c r="E12" s="20">
        <v>63922</v>
      </c>
      <c r="F12" s="20">
        <f>SUM(F13+F17+F23+F31)</f>
        <v>30942.440000000002</v>
      </c>
      <c r="G12" s="20">
        <f>F12/E12*100</f>
        <v>48.406557992553431</v>
      </c>
    </row>
    <row r="13" spans="1:8" s="22" customFormat="1" x14ac:dyDescent="0.3">
      <c r="A13" s="183">
        <v>321</v>
      </c>
      <c r="B13" s="184"/>
      <c r="C13" s="185"/>
      <c r="D13" s="27" t="s">
        <v>43</v>
      </c>
      <c r="E13" s="20">
        <v>7223</v>
      </c>
      <c r="F13" s="20">
        <f>F14+F15+F16</f>
        <v>2980.5</v>
      </c>
      <c r="G13" s="20"/>
    </row>
    <row r="14" spans="1:8" x14ac:dyDescent="0.3">
      <c r="A14" s="186">
        <v>3211</v>
      </c>
      <c r="B14" s="187"/>
      <c r="C14" s="188"/>
      <c r="D14" s="31" t="s">
        <v>53</v>
      </c>
      <c r="E14" s="37">
        <v>5275</v>
      </c>
      <c r="F14" s="37">
        <v>2329.1</v>
      </c>
      <c r="G14" s="37"/>
    </row>
    <row r="15" spans="1:8" x14ac:dyDescent="0.3">
      <c r="A15" s="186">
        <v>3213</v>
      </c>
      <c r="B15" s="187"/>
      <c r="C15" s="188"/>
      <c r="D15" s="31" t="s">
        <v>54</v>
      </c>
      <c r="E15" s="37">
        <v>1065</v>
      </c>
      <c r="F15" s="37">
        <v>239</v>
      </c>
      <c r="G15" s="37"/>
    </row>
    <row r="16" spans="1:8" ht="26.4" x14ac:dyDescent="0.3">
      <c r="A16" s="186">
        <v>3214</v>
      </c>
      <c r="B16" s="187"/>
      <c r="C16" s="188"/>
      <c r="D16" s="31" t="s">
        <v>55</v>
      </c>
      <c r="E16" s="37">
        <v>883</v>
      </c>
      <c r="F16" s="37">
        <v>412.4</v>
      </c>
      <c r="G16" s="37"/>
    </row>
    <row r="17" spans="1:12" s="22" customFormat="1" x14ac:dyDescent="0.3">
      <c r="A17" s="183">
        <v>322</v>
      </c>
      <c r="B17" s="184"/>
      <c r="C17" s="185"/>
      <c r="D17" s="27" t="s">
        <v>45</v>
      </c>
      <c r="E17" s="20"/>
      <c r="F17" s="20">
        <f>SUM(F18:F22)</f>
        <v>23010.400000000001</v>
      </c>
      <c r="G17" s="20"/>
    </row>
    <row r="18" spans="1:12" ht="26.4" x14ac:dyDescent="0.3">
      <c r="A18" s="186">
        <v>3221</v>
      </c>
      <c r="B18" s="187"/>
      <c r="C18" s="188"/>
      <c r="D18" s="31" t="s">
        <v>90</v>
      </c>
      <c r="E18" s="37">
        <v>9879</v>
      </c>
      <c r="F18" s="37">
        <v>2683.17</v>
      </c>
      <c r="G18" s="37"/>
    </row>
    <row r="19" spans="1:12" x14ac:dyDescent="0.3">
      <c r="A19" s="180">
        <v>3222</v>
      </c>
      <c r="B19" s="181"/>
      <c r="C19" s="182"/>
      <c r="D19" s="31" t="s">
        <v>57</v>
      </c>
      <c r="E19" s="37">
        <v>130</v>
      </c>
      <c r="F19" s="37">
        <v>0</v>
      </c>
      <c r="G19" s="37"/>
    </row>
    <row r="20" spans="1:12" x14ac:dyDescent="0.3">
      <c r="A20" s="186">
        <v>3223</v>
      </c>
      <c r="B20" s="187"/>
      <c r="C20" s="188"/>
      <c r="D20" s="31" t="s">
        <v>68</v>
      </c>
      <c r="E20" s="37">
        <v>30419.64</v>
      </c>
      <c r="F20" s="37">
        <v>19353.009999999998</v>
      </c>
      <c r="G20" s="37"/>
    </row>
    <row r="21" spans="1:12" x14ac:dyDescent="0.3">
      <c r="A21" s="186">
        <v>3225</v>
      </c>
      <c r="B21" s="187"/>
      <c r="C21" s="188"/>
      <c r="D21" s="31" t="s">
        <v>91</v>
      </c>
      <c r="E21" s="37">
        <v>1758</v>
      </c>
      <c r="F21" s="37">
        <v>578.20000000000005</v>
      </c>
      <c r="G21" s="37"/>
    </row>
    <row r="22" spans="1:12" ht="26.4" x14ac:dyDescent="0.3">
      <c r="A22" s="186">
        <v>3227</v>
      </c>
      <c r="B22" s="187"/>
      <c r="C22" s="188"/>
      <c r="D22" s="31" t="s">
        <v>92</v>
      </c>
      <c r="E22" s="37">
        <v>635</v>
      </c>
      <c r="F22" s="37">
        <v>396.02</v>
      </c>
      <c r="G22" s="37"/>
    </row>
    <row r="23" spans="1:12" s="22" customFormat="1" x14ac:dyDescent="0.3">
      <c r="A23" s="183">
        <v>323</v>
      </c>
      <c r="B23" s="184"/>
      <c r="C23" s="185"/>
      <c r="D23" s="27" t="s">
        <v>58</v>
      </c>
      <c r="E23" s="20"/>
      <c r="F23" s="20">
        <f t="shared" ref="F23" si="5">SUM(F24:F30)</f>
        <v>4684.4900000000007</v>
      </c>
      <c r="G23" s="20"/>
      <c r="K23"/>
      <c r="L23"/>
    </row>
    <row r="24" spans="1:12" x14ac:dyDescent="0.3">
      <c r="A24" s="186">
        <v>3231</v>
      </c>
      <c r="B24" s="187"/>
      <c r="C24" s="188"/>
      <c r="D24" s="31" t="s">
        <v>93</v>
      </c>
      <c r="E24" s="37">
        <v>2014</v>
      </c>
      <c r="F24" s="37">
        <v>846.34</v>
      </c>
      <c r="G24" s="37"/>
    </row>
    <row r="25" spans="1:12" x14ac:dyDescent="0.3">
      <c r="A25" s="131">
        <v>3233</v>
      </c>
      <c r="B25" s="132"/>
      <c r="C25" s="133"/>
      <c r="D25" s="31" t="s">
        <v>253</v>
      </c>
      <c r="E25" s="37">
        <v>677</v>
      </c>
      <c r="F25" s="37">
        <v>0</v>
      </c>
      <c r="G25" s="37"/>
    </row>
    <row r="26" spans="1:12" x14ac:dyDescent="0.3">
      <c r="A26" s="186">
        <v>3234</v>
      </c>
      <c r="B26" s="187"/>
      <c r="C26" s="188"/>
      <c r="D26" s="31" t="s">
        <v>71</v>
      </c>
      <c r="E26" s="37">
        <v>5276</v>
      </c>
      <c r="F26" s="37">
        <v>2560.61</v>
      </c>
      <c r="G26" s="37"/>
    </row>
    <row r="27" spans="1:12" x14ac:dyDescent="0.3">
      <c r="A27" s="186">
        <v>3236</v>
      </c>
      <c r="B27" s="187"/>
      <c r="C27" s="188"/>
      <c r="D27" s="31" t="s">
        <v>72</v>
      </c>
      <c r="E27" s="37">
        <v>1725</v>
      </c>
      <c r="F27" s="37">
        <v>368.3</v>
      </c>
      <c r="G27" s="37"/>
      <c r="K27" s="22"/>
      <c r="L27" s="22"/>
    </row>
    <row r="28" spans="1:12" x14ac:dyDescent="0.3">
      <c r="A28" s="186">
        <v>3237</v>
      </c>
      <c r="B28" s="187"/>
      <c r="C28" s="188"/>
      <c r="D28" s="31" t="s">
        <v>59</v>
      </c>
      <c r="E28" s="37">
        <v>66.36</v>
      </c>
      <c r="F28" s="37">
        <v>62.5</v>
      </c>
      <c r="G28" s="37"/>
      <c r="K28" s="22"/>
      <c r="L28" s="22"/>
    </row>
    <row r="29" spans="1:12" x14ac:dyDescent="0.3">
      <c r="A29" s="186">
        <v>3238</v>
      </c>
      <c r="B29" s="187"/>
      <c r="C29" s="188"/>
      <c r="D29" s="31" t="s">
        <v>73</v>
      </c>
      <c r="E29" s="37">
        <v>2125</v>
      </c>
      <c r="F29" s="37">
        <v>846.74</v>
      </c>
      <c r="G29" s="37"/>
    </row>
    <row r="30" spans="1:12" x14ac:dyDescent="0.3">
      <c r="A30" s="186">
        <v>3239</v>
      </c>
      <c r="B30" s="187"/>
      <c r="C30" s="188"/>
      <c r="D30" s="31" t="s">
        <v>74</v>
      </c>
      <c r="E30" s="37">
        <v>501</v>
      </c>
      <c r="F30" s="37">
        <v>0</v>
      </c>
      <c r="G30" s="37"/>
      <c r="K30" s="92"/>
      <c r="L30" s="22"/>
    </row>
    <row r="31" spans="1:12" s="22" customFormat="1" ht="26.4" x14ac:dyDescent="0.3">
      <c r="A31" s="183">
        <v>329</v>
      </c>
      <c r="B31" s="184"/>
      <c r="C31" s="185"/>
      <c r="D31" s="27" t="s">
        <v>48</v>
      </c>
      <c r="E31" s="20"/>
      <c r="F31" s="20">
        <f t="shared" ref="F31" si="6">SUM(F32:F36)</f>
        <v>267.05</v>
      </c>
      <c r="G31" s="20"/>
    </row>
    <row r="32" spans="1:12" x14ac:dyDescent="0.3">
      <c r="A32" s="186">
        <v>3292</v>
      </c>
      <c r="B32" s="187"/>
      <c r="C32" s="188"/>
      <c r="D32" s="31" t="s">
        <v>94</v>
      </c>
      <c r="E32" s="37"/>
      <c r="F32" s="37"/>
      <c r="G32" s="37"/>
    </row>
    <row r="33" spans="1:12" x14ac:dyDescent="0.3">
      <c r="A33" s="186">
        <v>3293</v>
      </c>
      <c r="B33" s="187"/>
      <c r="C33" s="188"/>
      <c r="D33" s="31" t="s">
        <v>83</v>
      </c>
      <c r="E33" s="37">
        <v>265</v>
      </c>
      <c r="F33" s="37">
        <v>0</v>
      </c>
      <c r="G33" s="37"/>
      <c r="K33" s="22"/>
      <c r="L33" s="22"/>
    </row>
    <row r="34" spans="1:12" x14ac:dyDescent="0.3">
      <c r="A34" s="186">
        <v>3294</v>
      </c>
      <c r="B34" s="187"/>
      <c r="C34" s="188"/>
      <c r="D34" s="31" t="s">
        <v>75</v>
      </c>
      <c r="E34" s="37">
        <v>232</v>
      </c>
      <c r="F34" s="37">
        <v>108.09</v>
      </c>
      <c r="G34" s="37"/>
      <c r="K34" s="22"/>
      <c r="L34" s="22"/>
    </row>
    <row r="35" spans="1:12" x14ac:dyDescent="0.3">
      <c r="A35" s="186">
        <v>3295</v>
      </c>
      <c r="B35" s="187"/>
      <c r="C35" s="188"/>
      <c r="D35" s="31" t="s">
        <v>47</v>
      </c>
      <c r="E35" s="37">
        <v>66</v>
      </c>
      <c r="F35" s="37"/>
      <c r="G35" s="37"/>
      <c r="K35" s="22"/>
      <c r="L35" s="22"/>
    </row>
    <row r="36" spans="1:12" ht="26.4" x14ac:dyDescent="0.3">
      <c r="A36" s="186">
        <v>3299</v>
      </c>
      <c r="B36" s="187"/>
      <c r="C36" s="188"/>
      <c r="D36" s="31" t="s">
        <v>48</v>
      </c>
      <c r="E36" s="37">
        <v>930</v>
      </c>
      <c r="F36" s="37">
        <v>158.96</v>
      </c>
      <c r="G36" s="37"/>
      <c r="K36" s="22"/>
      <c r="L36" s="22"/>
    </row>
    <row r="37" spans="1:12" s="22" customFormat="1" x14ac:dyDescent="0.3">
      <c r="A37" s="183">
        <v>34</v>
      </c>
      <c r="B37" s="184"/>
      <c r="C37" s="185"/>
      <c r="D37" s="27" t="s">
        <v>50</v>
      </c>
      <c r="E37" s="20">
        <f>E38*1</f>
        <v>1064</v>
      </c>
      <c r="F37" s="20">
        <f t="shared" ref="F37" si="7">SUM(F38)</f>
        <v>368.84</v>
      </c>
      <c r="G37" s="20">
        <f t="shared" ref="G37" si="8">F37/E37*100</f>
        <v>34.665413533834581</v>
      </c>
    </row>
    <row r="38" spans="1:12" s="22" customFormat="1" x14ac:dyDescent="0.3">
      <c r="A38" s="183">
        <v>343</v>
      </c>
      <c r="B38" s="184"/>
      <c r="C38" s="185"/>
      <c r="D38" s="27" t="s">
        <v>51</v>
      </c>
      <c r="E38" s="20">
        <f>E39*1</f>
        <v>1064</v>
      </c>
      <c r="F38" s="20">
        <f t="shared" ref="F38" si="9">F39</f>
        <v>368.84</v>
      </c>
      <c r="G38" s="20"/>
      <c r="K38"/>
      <c r="L38"/>
    </row>
    <row r="39" spans="1:12" ht="26.4" x14ac:dyDescent="0.3">
      <c r="A39" s="186">
        <v>3431</v>
      </c>
      <c r="B39" s="187"/>
      <c r="C39" s="188"/>
      <c r="D39" s="31" t="s">
        <v>76</v>
      </c>
      <c r="E39" s="37">
        <v>1064</v>
      </c>
      <c r="F39" s="37">
        <v>368.84</v>
      </c>
      <c r="G39" s="37"/>
      <c r="K39" s="22"/>
      <c r="L39" s="22"/>
    </row>
    <row r="40" spans="1:12" s="22" customFormat="1" ht="39.6" x14ac:dyDescent="0.3">
      <c r="A40" s="183">
        <v>37</v>
      </c>
      <c r="B40" s="184"/>
      <c r="C40" s="185"/>
      <c r="D40" s="27" t="s">
        <v>95</v>
      </c>
      <c r="E40" s="20"/>
      <c r="F40" s="20">
        <f t="shared" ref="F40:F41" si="10">F41</f>
        <v>0</v>
      </c>
      <c r="G40" s="20" t="e">
        <f t="shared" ref="G40" si="11">F40/E40*100</f>
        <v>#DIV/0!</v>
      </c>
      <c r="J40" s="92"/>
      <c r="K40"/>
      <c r="L40"/>
    </row>
    <row r="41" spans="1:12" s="22" customFormat="1" ht="26.4" x14ac:dyDescent="0.3">
      <c r="A41" s="183">
        <v>372</v>
      </c>
      <c r="B41" s="184"/>
      <c r="C41" s="185"/>
      <c r="D41" s="27" t="s">
        <v>65</v>
      </c>
      <c r="E41" s="20"/>
      <c r="F41" s="20">
        <f t="shared" si="10"/>
        <v>0</v>
      </c>
      <c r="G41" s="20"/>
      <c r="K41"/>
      <c r="L41"/>
    </row>
    <row r="42" spans="1:12" ht="26.4" x14ac:dyDescent="0.3">
      <c r="A42" s="186">
        <v>3722</v>
      </c>
      <c r="B42" s="187"/>
      <c r="C42" s="188"/>
      <c r="D42" s="31" t="s">
        <v>67</v>
      </c>
      <c r="E42" s="37"/>
      <c r="F42" s="37"/>
      <c r="G42" s="37"/>
      <c r="K42" s="22"/>
      <c r="L42" s="22"/>
    </row>
    <row r="43" spans="1:12" s="22" customFormat="1" ht="39.6" x14ac:dyDescent="0.3">
      <c r="A43" s="200" t="s">
        <v>96</v>
      </c>
      <c r="B43" s="201"/>
      <c r="C43" s="202"/>
      <c r="D43" s="28" t="s">
        <v>97</v>
      </c>
      <c r="E43" s="34">
        <f t="shared" ref="E43:F45" si="12">E44</f>
        <v>6479</v>
      </c>
      <c r="F43" s="34">
        <f t="shared" si="12"/>
        <v>2152.73</v>
      </c>
      <c r="G43" s="34">
        <f t="shared" ref="G43:G46" si="13">F43/E43*100</f>
        <v>33.226269486031796</v>
      </c>
      <c r="H43" s="22" t="s">
        <v>261</v>
      </c>
    </row>
    <row r="44" spans="1:12" s="22" customFormat="1" x14ac:dyDescent="0.3">
      <c r="A44" s="194" t="s">
        <v>252</v>
      </c>
      <c r="B44" s="195"/>
      <c r="C44" s="196"/>
      <c r="D44" s="29" t="s">
        <v>89</v>
      </c>
      <c r="E44" s="33">
        <f t="shared" si="12"/>
        <v>6479</v>
      </c>
      <c r="F44" s="33">
        <f t="shared" si="12"/>
        <v>2152.73</v>
      </c>
      <c r="G44" s="33">
        <f t="shared" si="13"/>
        <v>33.226269486031796</v>
      </c>
    </row>
    <row r="45" spans="1:12" s="22" customFormat="1" x14ac:dyDescent="0.3">
      <c r="A45" s="197">
        <v>3</v>
      </c>
      <c r="B45" s="198"/>
      <c r="C45" s="199"/>
      <c r="D45" s="27" t="s">
        <v>9</v>
      </c>
      <c r="E45" s="20">
        <f t="shared" si="12"/>
        <v>6479</v>
      </c>
      <c r="F45" s="20">
        <f t="shared" si="12"/>
        <v>2152.73</v>
      </c>
      <c r="G45" s="20">
        <f t="shared" si="13"/>
        <v>33.226269486031796</v>
      </c>
    </row>
    <row r="46" spans="1:12" s="22" customFormat="1" x14ac:dyDescent="0.3">
      <c r="A46" s="183">
        <v>32</v>
      </c>
      <c r="B46" s="184"/>
      <c r="C46" s="185"/>
      <c r="D46" s="27" t="s">
        <v>14</v>
      </c>
      <c r="E46" s="20">
        <v>6479</v>
      </c>
      <c r="F46" s="20">
        <f t="shared" ref="F46" si="14">F47+F49</f>
        <v>2152.73</v>
      </c>
      <c r="G46" s="20">
        <f t="shared" si="13"/>
        <v>33.226269486031796</v>
      </c>
    </row>
    <row r="47" spans="1:12" s="22" customFormat="1" x14ac:dyDescent="0.3">
      <c r="A47" s="183">
        <v>322</v>
      </c>
      <c r="B47" s="184"/>
      <c r="C47" s="185"/>
      <c r="D47" s="27" t="s">
        <v>45</v>
      </c>
      <c r="E47" s="20">
        <v>3523.71</v>
      </c>
      <c r="F47" s="20">
        <f t="shared" ref="F47" si="15">F48</f>
        <v>923.2</v>
      </c>
      <c r="G47" s="20"/>
      <c r="K47"/>
      <c r="L47"/>
    </row>
    <row r="48" spans="1:12" ht="26.4" x14ac:dyDescent="0.3">
      <c r="A48" s="186">
        <v>3224</v>
      </c>
      <c r="B48" s="187"/>
      <c r="C48" s="188"/>
      <c r="D48" s="31" t="s">
        <v>98</v>
      </c>
      <c r="E48" s="37">
        <v>3523.71</v>
      </c>
      <c r="F48" s="37">
        <v>923.2</v>
      </c>
      <c r="G48" s="37"/>
      <c r="K48" s="22"/>
      <c r="L48" s="22"/>
    </row>
    <row r="49" spans="1:12" s="22" customFormat="1" x14ac:dyDescent="0.3">
      <c r="A49" s="183">
        <v>323</v>
      </c>
      <c r="B49" s="184"/>
      <c r="C49" s="185"/>
      <c r="D49" s="27" t="s">
        <v>58</v>
      </c>
      <c r="E49" s="20"/>
      <c r="F49" s="20">
        <f t="shared" ref="F49" si="16">F50+F51</f>
        <v>1229.53</v>
      </c>
      <c r="G49" s="20"/>
    </row>
    <row r="50" spans="1:12" ht="26.4" x14ac:dyDescent="0.3">
      <c r="A50" s="186">
        <v>3232</v>
      </c>
      <c r="B50" s="187"/>
      <c r="C50" s="188"/>
      <c r="D50" s="31" t="s">
        <v>99</v>
      </c>
      <c r="E50" s="37">
        <v>2424.29</v>
      </c>
      <c r="F50" s="37">
        <v>1229.53</v>
      </c>
      <c r="G50" s="37"/>
      <c r="K50" s="22"/>
      <c r="L50" s="22"/>
    </row>
    <row r="51" spans="1:12" x14ac:dyDescent="0.3">
      <c r="A51" s="186">
        <v>3237</v>
      </c>
      <c r="B51" s="187"/>
      <c r="C51" s="188"/>
      <c r="D51" s="31" t="s">
        <v>59</v>
      </c>
      <c r="E51" s="37">
        <v>531</v>
      </c>
      <c r="F51" s="37">
        <v>0</v>
      </c>
      <c r="G51" s="37"/>
      <c r="K51" s="22"/>
      <c r="L51" s="22"/>
    </row>
    <row r="52" spans="1:12" s="22" customFormat="1" x14ac:dyDescent="0.3">
      <c r="A52" s="200" t="s">
        <v>100</v>
      </c>
      <c r="B52" s="201"/>
      <c r="C52" s="202"/>
      <c r="D52" s="28" t="s">
        <v>101</v>
      </c>
      <c r="E52" s="34">
        <f t="shared" ref="E52:F56" si="17">E53</f>
        <v>0</v>
      </c>
      <c r="F52" s="34">
        <f t="shared" si="17"/>
        <v>0</v>
      </c>
      <c r="G52" s="34" t="s">
        <v>242</v>
      </c>
    </row>
    <row r="53" spans="1:12" s="22" customFormat="1" x14ac:dyDescent="0.3">
      <c r="A53" s="194" t="s">
        <v>88</v>
      </c>
      <c r="B53" s="195"/>
      <c r="C53" s="196"/>
      <c r="D53" s="29" t="s">
        <v>89</v>
      </c>
      <c r="E53" s="33">
        <f t="shared" si="17"/>
        <v>0</v>
      </c>
      <c r="F53" s="33">
        <f t="shared" si="17"/>
        <v>0</v>
      </c>
      <c r="G53" s="33" t="s">
        <v>242</v>
      </c>
    </row>
    <row r="54" spans="1:12" s="22" customFormat="1" x14ac:dyDescent="0.3">
      <c r="A54" s="197">
        <v>3</v>
      </c>
      <c r="B54" s="198"/>
      <c r="C54" s="199"/>
      <c r="D54" s="27" t="s">
        <v>9</v>
      </c>
      <c r="E54" s="20">
        <f>E55</f>
        <v>0</v>
      </c>
      <c r="F54" s="20">
        <f t="shared" si="17"/>
        <v>0</v>
      </c>
      <c r="G54" s="20" t="s">
        <v>242</v>
      </c>
      <c r="K54"/>
      <c r="L54"/>
    </row>
    <row r="55" spans="1:12" s="22" customFormat="1" x14ac:dyDescent="0.3">
      <c r="A55" s="183">
        <v>32</v>
      </c>
      <c r="B55" s="184"/>
      <c r="C55" s="185"/>
      <c r="D55" s="27" t="s">
        <v>14</v>
      </c>
      <c r="E55" s="20">
        <f t="shared" si="17"/>
        <v>0</v>
      </c>
      <c r="F55" s="20">
        <f t="shared" si="17"/>
        <v>0</v>
      </c>
      <c r="G55" s="20" t="s">
        <v>242</v>
      </c>
    </row>
    <row r="56" spans="1:12" s="22" customFormat="1" x14ac:dyDescent="0.3">
      <c r="A56" s="183">
        <v>322</v>
      </c>
      <c r="B56" s="184"/>
      <c r="C56" s="185"/>
      <c r="D56" s="27" t="s">
        <v>45</v>
      </c>
      <c r="E56" s="20"/>
      <c r="F56" s="20">
        <f t="shared" si="17"/>
        <v>0</v>
      </c>
      <c r="G56" s="20"/>
      <c r="K56"/>
      <c r="L56"/>
    </row>
    <row r="57" spans="1:12" x14ac:dyDescent="0.3">
      <c r="A57" s="186">
        <v>3223</v>
      </c>
      <c r="B57" s="187"/>
      <c r="C57" s="188"/>
      <c r="D57" s="31" t="s">
        <v>68</v>
      </c>
      <c r="E57" s="37"/>
      <c r="F57" s="37">
        <v>0</v>
      </c>
      <c r="G57" s="36"/>
      <c r="K57" s="93"/>
      <c r="L57" s="93"/>
    </row>
    <row r="58" spans="1:12" s="22" customFormat="1" ht="26.4" x14ac:dyDescent="0.3">
      <c r="A58" s="203" t="s">
        <v>85</v>
      </c>
      <c r="B58" s="204"/>
      <c r="C58" s="205"/>
      <c r="D58" s="30" t="s">
        <v>102</v>
      </c>
      <c r="E58" s="35">
        <f>E59*1</f>
        <v>0</v>
      </c>
      <c r="F58" s="35">
        <f>F59+F70+F80+F86+F92+F98+F104+F119</f>
        <v>4758.9599999999991</v>
      </c>
      <c r="G58" s="35" t="e">
        <f t="shared" ref="G58:G62" si="18">F58/E58*100</f>
        <v>#DIV/0!</v>
      </c>
    </row>
    <row r="59" spans="1:12" s="22" customFormat="1" x14ac:dyDescent="0.3">
      <c r="A59" s="200" t="s">
        <v>103</v>
      </c>
      <c r="B59" s="201"/>
      <c r="C59" s="202"/>
      <c r="D59" s="28" t="s">
        <v>104</v>
      </c>
      <c r="E59" s="34">
        <f t="shared" ref="E59:F61" si="19">E60</f>
        <v>0</v>
      </c>
      <c r="F59" s="34">
        <f t="shared" si="19"/>
        <v>0</v>
      </c>
      <c r="G59" s="34" t="e">
        <f t="shared" si="18"/>
        <v>#DIV/0!</v>
      </c>
      <c r="K59" s="92"/>
      <c r="L59" s="92"/>
    </row>
    <row r="60" spans="1:12" s="22" customFormat="1" x14ac:dyDescent="0.3">
      <c r="A60" s="194" t="s">
        <v>88</v>
      </c>
      <c r="B60" s="195"/>
      <c r="C60" s="196"/>
      <c r="D60" s="29" t="s">
        <v>89</v>
      </c>
      <c r="E60" s="33">
        <f t="shared" si="19"/>
        <v>0</v>
      </c>
      <c r="F60" s="33">
        <f t="shared" si="19"/>
        <v>0</v>
      </c>
      <c r="G60" s="33" t="e">
        <f t="shared" si="18"/>
        <v>#DIV/0!</v>
      </c>
    </row>
    <row r="61" spans="1:12" s="22" customFormat="1" x14ac:dyDescent="0.3">
      <c r="A61" s="197">
        <v>3</v>
      </c>
      <c r="B61" s="198"/>
      <c r="C61" s="199"/>
      <c r="D61" s="27" t="s">
        <v>9</v>
      </c>
      <c r="E61" s="20">
        <f t="shared" si="19"/>
        <v>0</v>
      </c>
      <c r="F61" s="20">
        <f t="shared" si="19"/>
        <v>0</v>
      </c>
      <c r="G61" s="20" t="e">
        <f t="shared" si="18"/>
        <v>#DIV/0!</v>
      </c>
    </row>
    <row r="62" spans="1:12" s="22" customFormat="1" x14ac:dyDescent="0.3">
      <c r="A62" s="183">
        <v>32</v>
      </c>
      <c r="B62" s="184"/>
      <c r="C62" s="185"/>
      <c r="D62" s="27" t="s">
        <v>14</v>
      </c>
      <c r="E62" s="20"/>
      <c r="F62" s="20">
        <f t="shared" ref="F62" si="20">F63+F66+F68</f>
        <v>0</v>
      </c>
      <c r="G62" s="20" t="e">
        <f t="shared" si="18"/>
        <v>#DIV/0!</v>
      </c>
    </row>
    <row r="63" spans="1:12" s="22" customFormat="1" x14ac:dyDescent="0.3">
      <c r="A63" s="183">
        <v>321</v>
      </c>
      <c r="B63" s="184"/>
      <c r="C63" s="185"/>
      <c r="D63" s="27" t="s">
        <v>43</v>
      </c>
      <c r="E63" s="20"/>
      <c r="F63" s="20">
        <f t="shared" ref="F63" si="21">F64+F65</f>
        <v>0</v>
      </c>
      <c r="G63" s="20"/>
    </row>
    <row r="64" spans="1:12" x14ac:dyDescent="0.3">
      <c r="A64" s="186">
        <v>3211</v>
      </c>
      <c r="B64" s="187"/>
      <c r="C64" s="188"/>
      <c r="D64" s="31" t="s">
        <v>53</v>
      </c>
      <c r="E64" s="37"/>
      <c r="F64" s="37"/>
      <c r="G64" s="37"/>
    </row>
    <row r="65" spans="1:7" x14ac:dyDescent="0.3">
      <c r="A65" s="186">
        <v>3213</v>
      </c>
      <c r="B65" s="187"/>
      <c r="C65" s="188"/>
      <c r="D65" s="31" t="s">
        <v>54</v>
      </c>
      <c r="E65" s="37"/>
      <c r="F65" s="37"/>
      <c r="G65" s="36"/>
    </row>
    <row r="66" spans="1:7" s="22" customFormat="1" x14ac:dyDescent="0.3">
      <c r="A66" s="183">
        <v>323</v>
      </c>
      <c r="B66" s="184"/>
      <c r="C66" s="185"/>
      <c r="D66" s="27" t="s">
        <v>58</v>
      </c>
      <c r="E66" s="20"/>
      <c r="F66" s="20">
        <f t="shared" ref="F66" si="22">F67</f>
        <v>0</v>
      </c>
      <c r="G66" s="20"/>
    </row>
    <row r="67" spans="1:7" x14ac:dyDescent="0.3">
      <c r="A67" s="186">
        <v>3237</v>
      </c>
      <c r="B67" s="187"/>
      <c r="C67" s="188"/>
      <c r="D67" s="31" t="s">
        <v>59</v>
      </c>
      <c r="E67" s="37"/>
      <c r="F67" s="37"/>
      <c r="G67" s="37"/>
    </row>
    <row r="68" spans="1:7" s="22" customFormat="1" ht="26.4" x14ac:dyDescent="0.3">
      <c r="A68" s="183">
        <v>329</v>
      </c>
      <c r="B68" s="184"/>
      <c r="C68" s="185"/>
      <c r="D68" s="27" t="s">
        <v>48</v>
      </c>
      <c r="E68" s="20"/>
      <c r="F68" s="20">
        <f>F69</f>
        <v>0</v>
      </c>
      <c r="G68" s="20"/>
    </row>
    <row r="69" spans="1:7" ht="26.4" x14ac:dyDescent="0.3">
      <c r="A69" s="186">
        <v>3299</v>
      </c>
      <c r="B69" s="187"/>
      <c r="C69" s="188"/>
      <c r="D69" s="31" t="s">
        <v>48</v>
      </c>
      <c r="E69" s="37"/>
      <c r="F69" s="37"/>
      <c r="G69" s="37"/>
    </row>
    <row r="70" spans="1:7" s="22" customFormat="1" x14ac:dyDescent="0.3">
      <c r="A70" s="200" t="s">
        <v>105</v>
      </c>
      <c r="B70" s="201"/>
      <c r="C70" s="202"/>
      <c r="D70" s="28" t="s">
        <v>106</v>
      </c>
      <c r="E70" s="34">
        <f t="shared" ref="E70:F73" si="23">E71</f>
        <v>0</v>
      </c>
      <c r="F70" s="34">
        <f t="shared" si="23"/>
        <v>0</v>
      </c>
      <c r="G70" s="34" t="e">
        <f t="shared" ref="G70:G73" si="24">F70/E70*100</f>
        <v>#DIV/0!</v>
      </c>
    </row>
    <row r="71" spans="1:7" s="22" customFormat="1" x14ac:dyDescent="0.3">
      <c r="A71" s="194" t="s">
        <v>88</v>
      </c>
      <c r="B71" s="195"/>
      <c r="C71" s="196"/>
      <c r="D71" s="29" t="s">
        <v>89</v>
      </c>
      <c r="E71" s="33">
        <f t="shared" si="23"/>
        <v>0</v>
      </c>
      <c r="F71" s="33">
        <f t="shared" si="23"/>
        <v>0</v>
      </c>
      <c r="G71" s="33" t="e">
        <f t="shared" si="24"/>
        <v>#DIV/0!</v>
      </c>
    </row>
    <row r="72" spans="1:7" s="22" customFormat="1" x14ac:dyDescent="0.3">
      <c r="A72" s="197">
        <v>3</v>
      </c>
      <c r="B72" s="198"/>
      <c r="C72" s="199"/>
      <c r="D72" s="27" t="s">
        <v>9</v>
      </c>
      <c r="E72" s="20">
        <f>E73+E77</f>
        <v>0</v>
      </c>
      <c r="F72" s="20">
        <f>F73+F77</f>
        <v>0</v>
      </c>
      <c r="G72" s="20" t="e">
        <f t="shared" si="24"/>
        <v>#DIV/0!</v>
      </c>
    </row>
    <row r="73" spans="1:7" s="22" customFormat="1" x14ac:dyDescent="0.3">
      <c r="A73" s="183">
        <v>32</v>
      </c>
      <c r="B73" s="184"/>
      <c r="C73" s="185"/>
      <c r="D73" s="27" t="s">
        <v>14</v>
      </c>
      <c r="E73" s="20"/>
      <c r="F73" s="20">
        <f t="shared" si="23"/>
        <v>0</v>
      </c>
      <c r="G73" s="20" t="e">
        <f t="shared" si="24"/>
        <v>#DIV/0!</v>
      </c>
    </row>
    <row r="74" spans="1:7" s="22" customFormat="1" ht="26.4" x14ac:dyDescent="0.3">
      <c r="A74" s="183">
        <v>329</v>
      </c>
      <c r="B74" s="184"/>
      <c r="C74" s="185"/>
      <c r="D74" s="27" t="s">
        <v>48</v>
      </c>
      <c r="E74" s="20"/>
      <c r="F74" s="20">
        <f t="shared" ref="F74" si="25">SUM(F75:F76)</f>
        <v>0</v>
      </c>
      <c r="G74" s="20"/>
    </row>
    <row r="75" spans="1:7" ht="26.4" x14ac:dyDescent="0.3">
      <c r="A75" s="186">
        <v>3291</v>
      </c>
      <c r="B75" s="187"/>
      <c r="C75" s="188"/>
      <c r="D75" s="31" t="s">
        <v>107</v>
      </c>
      <c r="E75" s="37"/>
      <c r="F75" s="37"/>
      <c r="G75" s="37"/>
    </row>
    <row r="76" spans="1:7" ht="26.4" x14ac:dyDescent="0.3">
      <c r="A76" s="186">
        <v>3299</v>
      </c>
      <c r="B76" s="187"/>
      <c r="C76" s="188"/>
      <c r="D76" s="31" t="s">
        <v>48</v>
      </c>
      <c r="E76" s="37"/>
      <c r="F76" s="37"/>
      <c r="G76" s="37"/>
    </row>
    <row r="77" spans="1:7" s="22" customFormat="1" ht="26.4" x14ac:dyDescent="0.3">
      <c r="A77" s="183">
        <v>36</v>
      </c>
      <c r="B77" s="184"/>
      <c r="C77" s="185"/>
      <c r="D77" s="27" t="s">
        <v>243</v>
      </c>
      <c r="E77" s="20"/>
      <c r="F77" s="20">
        <f t="shared" ref="F77" si="26">F78</f>
        <v>0</v>
      </c>
      <c r="G77" s="20" t="s">
        <v>242</v>
      </c>
    </row>
    <row r="78" spans="1:7" s="22" customFormat="1" ht="26.4" x14ac:dyDescent="0.3">
      <c r="A78" s="183">
        <v>369</v>
      </c>
      <c r="B78" s="184"/>
      <c r="C78" s="185"/>
      <c r="D78" s="27" t="s">
        <v>244</v>
      </c>
      <c r="E78" s="20"/>
      <c r="F78" s="20">
        <f t="shared" ref="F78" si="27">SUM(F79:F80)</f>
        <v>0</v>
      </c>
      <c r="G78" s="20"/>
    </row>
    <row r="79" spans="1:7" ht="39.6" x14ac:dyDescent="0.3">
      <c r="A79" s="186">
        <v>3691</v>
      </c>
      <c r="B79" s="187"/>
      <c r="C79" s="188"/>
      <c r="D79" s="31" t="s">
        <v>245</v>
      </c>
      <c r="E79" s="37"/>
      <c r="F79" s="37"/>
      <c r="G79" s="37"/>
    </row>
    <row r="80" spans="1:7" s="22" customFormat="1" x14ac:dyDescent="0.3">
      <c r="A80" s="200" t="s">
        <v>108</v>
      </c>
      <c r="B80" s="201"/>
      <c r="C80" s="202"/>
      <c r="D80" s="28" t="s">
        <v>109</v>
      </c>
      <c r="E80" s="34">
        <f t="shared" ref="E80:F84" si="28">E81</f>
        <v>0</v>
      </c>
      <c r="F80" s="34">
        <f t="shared" si="28"/>
        <v>0</v>
      </c>
      <c r="G80" s="34" t="s">
        <v>242</v>
      </c>
    </row>
    <row r="81" spans="1:7" s="22" customFormat="1" x14ac:dyDescent="0.3">
      <c r="A81" s="194" t="s">
        <v>88</v>
      </c>
      <c r="B81" s="195"/>
      <c r="C81" s="196"/>
      <c r="D81" s="29" t="s">
        <v>89</v>
      </c>
      <c r="E81" s="33">
        <f t="shared" si="28"/>
        <v>0</v>
      </c>
      <c r="F81" s="33">
        <f t="shared" si="28"/>
        <v>0</v>
      </c>
      <c r="G81" s="33" t="s">
        <v>242</v>
      </c>
    </row>
    <row r="82" spans="1:7" s="22" customFormat="1" x14ac:dyDescent="0.3">
      <c r="A82" s="197">
        <v>3</v>
      </c>
      <c r="B82" s="198"/>
      <c r="C82" s="199"/>
      <c r="D82" s="27" t="s">
        <v>9</v>
      </c>
      <c r="E82" s="20">
        <f t="shared" si="28"/>
        <v>0</v>
      </c>
      <c r="F82" s="20">
        <f t="shared" si="28"/>
        <v>0</v>
      </c>
      <c r="G82" s="20" t="s">
        <v>242</v>
      </c>
    </row>
    <row r="83" spans="1:7" s="22" customFormat="1" x14ac:dyDescent="0.3">
      <c r="A83" s="183">
        <v>32</v>
      </c>
      <c r="B83" s="184"/>
      <c r="C83" s="185"/>
      <c r="D83" s="27" t="s">
        <v>14</v>
      </c>
      <c r="E83" s="20">
        <f t="shared" si="28"/>
        <v>0</v>
      </c>
      <c r="F83" s="20">
        <f t="shared" si="28"/>
        <v>0</v>
      </c>
      <c r="G83" s="20" t="s">
        <v>242</v>
      </c>
    </row>
    <row r="84" spans="1:7" s="22" customFormat="1" ht="26.4" x14ac:dyDescent="0.3">
      <c r="A84" s="183">
        <v>329</v>
      </c>
      <c r="B84" s="184"/>
      <c r="C84" s="185"/>
      <c r="D84" s="27" t="s">
        <v>48</v>
      </c>
      <c r="E84" s="20"/>
      <c r="F84" s="20">
        <f t="shared" si="28"/>
        <v>0</v>
      </c>
      <c r="G84" s="20"/>
    </row>
    <row r="85" spans="1:7" ht="26.4" x14ac:dyDescent="0.3">
      <c r="A85" s="186">
        <v>3299</v>
      </c>
      <c r="B85" s="187"/>
      <c r="C85" s="188"/>
      <c r="D85" s="31" t="s">
        <v>48</v>
      </c>
      <c r="E85" s="37"/>
      <c r="F85" s="37">
        <v>0</v>
      </c>
      <c r="G85" s="37"/>
    </row>
    <row r="86" spans="1:7" s="22" customFormat="1" ht="26.4" x14ac:dyDescent="0.3">
      <c r="A86" s="200" t="s">
        <v>110</v>
      </c>
      <c r="B86" s="201"/>
      <c r="C86" s="202"/>
      <c r="D86" s="28" t="s">
        <v>111</v>
      </c>
      <c r="E86" s="34">
        <f t="shared" ref="E86:F90" si="29">E87</f>
        <v>0</v>
      </c>
      <c r="F86" s="34">
        <f t="shared" si="29"/>
        <v>0</v>
      </c>
      <c r="G86" s="34" t="s">
        <v>242</v>
      </c>
    </row>
    <row r="87" spans="1:7" s="22" customFormat="1" x14ac:dyDescent="0.3">
      <c r="A87" s="194" t="s">
        <v>88</v>
      </c>
      <c r="B87" s="195"/>
      <c r="C87" s="196"/>
      <c r="D87" s="29" t="s">
        <v>89</v>
      </c>
      <c r="E87" s="33">
        <f t="shared" si="29"/>
        <v>0</v>
      </c>
      <c r="F87" s="33">
        <f t="shared" si="29"/>
        <v>0</v>
      </c>
      <c r="G87" s="33" t="s">
        <v>242</v>
      </c>
    </row>
    <row r="88" spans="1:7" s="22" customFormat="1" x14ac:dyDescent="0.3">
      <c r="A88" s="197">
        <v>3</v>
      </c>
      <c r="B88" s="198"/>
      <c r="C88" s="199"/>
      <c r="D88" s="27" t="s">
        <v>9</v>
      </c>
      <c r="E88" s="20">
        <f t="shared" si="29"/>
        <v>0</v>
      </c>
      <c r="F88" s="20">
        <f t="shared" si="29"/>
        <v>0</v>
      </c>
      <c r="G88" s="20" t="s">
        <v>242</v>
      </c>
    </row>
    <row r="89" spans="1:7" s="22" customFormat="1" x14ac:dyDescent="0.3">
      <c r="A89" s="183">
        <v>32</v>
      </c>
      <c r="B89" s="184"/>
      <c r="C89" s="185"/>
      <c r="D89" s="27" t="s">
        <v>14</v>
      </c>
      <c r="E89" s="20">
        <f t="shared" si="29"/>
        <v>0</v>
      </c>
      <c r="F89" s="20">
        <f t="shared" si="29"/>
        <v>0</v>
      </c>
      <c r="G89" s="20" t="s">
        <v>242</v>
      </c>
    </row>
    <row r="90" spans="1:7" s="22" customFormat="1" ht="26.4" x14ac:dyDescent="0.3">
      <c r="A90" s="183">
        <v>329</v>
      </c>
      <c r="B90" s="184"/>
      <c r="C90" s="185"/>
      <c r="D90" s="27" t="s">
        <v>48</v>
      </c>
      <c r="E90" s="20"/>
      <c r="F90" s="20">
        <f t="shared" si="29"/>
        <v>0</v>
      </c>
      <c r="G90" s="20"/>
    </row>
    <row r="91" spans="1:7" ht="26.4" x14ac:dyDescent="0.3">
      <c r="A91" s="186">
        <v>3299</v>
      </c>
      <c r="B91" s="187"/>
      <c r="C91" s="188"/>
      <c r="D91" s="31" t="s">
        <v>48</v>
      </c>
      <c r="E91" s="37"/>
      <c r="F91" s="37">
        <v>0</v>
      </c>
      <c r="G91" s="36"/>
    </row>
    <row r="92" spans="1:7" s="22" customFormat="1" ht="26.4" x14ac:dyDescent="0.3">
      <c r="A92" s="200" t="s">
        <v>227</v>
      </c>
      <c r="B92" s="201"/>
      <c r="C92" s="202"/>
      <c r="D92" s="28" t="s">
        <v>228</v>
      </c>
      <c r="E92" s="34">
        <f t="shared" ref="E92:F96" si="30">E93</f>
        <v>0</v>
      </c>
      <c r="F92" s="34">
        <f t="shared" si="30"/>
        <v>0</v>
      </c>
      <c r="G92" s="34" t="s">
        <v>242</v>
      </c>
    </row>
    <row r="93" spans="1:7" s="22" customFormat="1" x14ac:dyDescent="0.3">
      <c r="A93" s="194" t="s">
        <v>88</v>
      </c>
      <c r="B93" s="195"/>
      <c r="C93" s="196"/>
      <c r="D93" s="29" t="s">
        <v>89</v>
      </c>
      <c r="E93" s="33">
        <f t="shared" si="30"/>
        <v>0</v>
      </c>
      <c r="F93" s="33">
        <f t="shared" si="30"/>
        <v>0</v>
      </c>
      <c r="G93" s="33" t="s">
        <v>242</v>
      </c>
    </row>
    <row r="94" spans="1:7" s="22" customFormat="1" x14ac:dyDescent="0.3">
      <c r="A94" s="197">
        <v>3</v>
      </c>
      <c r="B94" s="198"/>
      <c r="C94" s="199"/>
      <c r="D94" s="27" t="s">
        <v>9</v>
      </c>
      <c r="E94" s="20">
        <f t="shared" si="30"/>
        <v>0</v>
      </c>
      <c r="F94" s="20">
        <f t="shared" si="30"/>
        <v>0</v>
      </c>
      <c r="G94" s="20" t="s">
        <v>242</v>
      </c>
    </row>
    <row r="95" spans="1:7" s="22" customFormat="1" x14ac:dyDescent="0.3">
      <c r="A95" s="183">
        <v>32</v>
      </c>
      <c r="B95" s="184"/>
      <c r="C95" s="185"/>
      <c r="D95" s="27" t="s">
        <v>14</v>
      </c>
      <c r="E95" s="20">
        <f t="shared" si="30"/>
        <v>0</v>
      </c>
      <c r="F95" s="20">
        <f t="shared" si="30"/>
        <v>0</v>
      </c>
      <c r="G95" s="20" t="s">
        <v>242</v>
      </c>
    </row>
    <row r="96" spans="1:7" s="22" customFormat="1" x14ac:dyDescent="0.3">
      <c r="A96" s="183">
        <v>323</v>
      </c>
      <c r="B96" s="184"/>
      <c r="C96" s="185"/>
      <c r="D96" s="27" t="s">
        <v>58</v>
      </c>
      <c r="E96" s="20"/>
      <c r="F96" s="20">
        <f t="shared" si="30"/>
        <v>0</v>
      </c>
      <c r="G96" s="20"/>
    </row>
    <row r="97" spans="1:8" x14ac:dyDescent="0.3">
      <c r="A97" s="186">
        <v>3237</v>
      </c>
      <c r="B97" s="187"/>
      <c r="C97" s="188"/>
      <c r="D97" s="31" t="s">
        <v>59</v>
      </c>
      <c r="E97" s="37"/>
      <c r="F97" s="37">
        <v>0</v>
      </c>
      <c r="G97" s="37"/>
    </row>
    <row r="98" spans="1:8" s="22" customFormat="1" x14ac:dyDescent="0.3">
      <c r="A98" s="200" t="s">
        <v>112</v>
      </c>
      <c r="B98" s="201"/>
      <c r="C98" s="202"/>
      <c r="D98" s="28" t="s">
        <v>113</v>
      </c>
      <c r="E98" s="34">
        <f t="shared" ref="E98:F102" si="31">E99</f>
        <v>531</v>
      </c>
      <c r="F98" s="34">
        <f t="shared" si="31"/>
        <v>0</v>
      </c>
      <c r="G98" s="34">
        <f t="shared" ref="G98:G101" si="32">F98/E98*100</f>
        <v>0</v>
      </c>
      <c r="H98" s="22" t="s">
        <v>261</v>
      </c>
    </row>
    <row r="99" spans="1:8" s="22" customFormat="1" x14ac:dyDescent="0.3">
      <c r="A99" s="194" t="s">
        <v>88</v>
      </c>
      <c r="B99" s="195"/>
      <c r="C99" s="196"/>
      <c r="D99" s="29" t="s">
        <v>89</v>
      </c>
      <c r="E99" s="33">
        <f t="shared" si="31"/>
        <v>531</v>
      </c>
      <c r="F99" s="33">
        <f t="shared" si="31"/>
        <v>0</v>
      </c>
      <c r="G99" s="33">
        <f t="shared" si="32"/>
        <v>0</v>
      </c>
    </row>
    <row r="100" spans="1:8" s="22" customFormat="1" x14ac:dyDescent="0.3">
      <c r="A100" s="197">
        <v>3</v>
      </c>
      <c r="B100" s="198"/>
      <c r="C100" s="199"/>
      <c r="D100" s="27" t="s">
        <v>9</v>
      </c>
      <c r="E100" s="20">
        <f t="shared" si="31"/>
        <v>531</v>
      </c>
      <c r="F100" s="20">
        <f t="shared" si="31"/>
        <v>0</v>
      </c>
      <c r="G100" s="20">
        <f t="shared" si="32"/>
        <v>0</v>
      </c>
    </row>
    <row r="101" spans="1:8" s="22" customFormat="1" x14ac:dyDescent="0.3">
      <c r="A101" s="183">
        <v>32</v>
      </c>
      <c r="B101" s="184"/>
      <c r="C101" s="185"/>
      <c r="D101" s="27" t="s">
        <v>14</v>
      </c>
      <c r="E101" s="20">
        <v>531</v>
      </c>
      <c r="F101" s="20">
        <f t="shared" si="31"/>
        <v>0</v>
      </c>
      <c r="G101" s="20">
        <f t="shared" si="32"/>
        <v>0</v>
      </c>
    </row>
    <row r="102" spans="1:8" s="22" customFormat="1" x14ac:dyDescent="0.3">
      <c r="A102" s="183">
        <v>323</v>
      </c>
      <c r="B102" s="184"/>
      <c r="C102" s="185"/>
      <c r="D102" s="27" t="s">
        <v>58</v>
      </c>
      <c r="E102" s="20">
        <v>531</v>
      </c>
      <c r="F102" s="20">
        <f t="shared" si="31"/>
        <v>0</v>
      </c>
      <c r="G102" s="20"/>
    </row>
    <row r="103" spans="1:8" x14ac:dyDescent="0.3">
      <c r="A103" s="186">
        <v>3237</v>
      </c>
      <c r="B103" s="187"/>
      <c r="C103" s="188"/>
      <c r="D103" s="31" t="s">
        <v>59</v>
      </c>
      <c r="E103" s="37">
        <v>531</v>
      </c>
      <c r="F103" s="37">
        <v>0</v>
      </c>
      <c r="G103" s="37"/>
    </row>
    <row r="104" spans="1:8" s="22" customFormat="1" x14ac:dyDescent="0.3">
      <c r="A104" s="200" t="s">
        <v>178</v>
      </c>
      <c r="B104" s="201"/>
      <c r="C104" s="202"/>
      <c r="D104" s="28" t="s">
        <v>176</v>
      </c>
      <c r="E104" s="34">
        <f t="shared" ref="E104:F105" si="33">E105</f>
        <v>0</v>
      </c>
      <c r="F104" s="34">
        <f t="shared" si="33"/>
        <v>4758.9599999999991</v>
      </c>
      <c r="G104" s="34" t="e">
        <f t="shared" ref="G104:G107" si="34">F104/E104*100</f>
        <v>#DIV/0!</v>
      </c>
    </row>
    <row r="105" spans="1:8" s="22" customFormat="1" x14ac:dyDescent="0.3">
      <c r="A105" s="194" t="s">
        <v>88</v>
      </c>
      <c r="B105" s="195"/>
      <c r="C105" s="196"/>
      <c r="D105" s="29" t="s">
        <v>89</v>
      </c>
      <c r="E105" s="33">
        <f t="shared" si="33"/>
        <v>0</v>
      </c>
      <c r="F105" s="33">
        <f t="shared" si="33"/>
        <v>4758.9599999999991</v>
      </c>
      <c r="G105" s="33" t="e">
        <f t="shared" si="34"/>
        <v>#DIV/0!</v>
      </c>
    </row>
    <row r="106" spans="1:8" s="22" customFormat="1" x14ac:dyDescent="0.3">
      <c r="A106" s="197">
        <v>3</v>
      </c>
      <c r="B106" s="198"/>
      <c r="C106" s="199"/>
      <c r="D106" s="27" t="s">
        <v>9</v>
      </c>
      <c r="E106" s="20">
        <f t="shared" ref="E106" si="35">E107+E114</f>
        <v>0</v>
      </c>
      <c r="F106" s="20">
        <f t="shared" ref="F106" si="36">F107+F114</f>
        <v>4758.9599999999991</v>
      </c>
      <c r="G106" s="20" t="e">
        <f t="shared" si="34"/>
        <v>#DIV/0!</v>
      </c>
    </row>
    <row r="107" spans="1:8" s="22" customFormat="1" x14ac:dyDescent="0.3">
      <c r="A107" s="183">
        <v>31</v>
      </c>
      <c r="B107" s="184"/>
      <c r="C107" s="185"/>
      <c r="D107" s="27" t="s">
        <v>10</v>
      </c>
      <c r="E107" s="20"/>
      <c r="F107" s="20">
        <f t="shared" ref="F107" si="37">F108+F110+F112</f>
        <v>4247.9399999999996</v>
      </c>
      <c r="G107" s="20" t="e">
        <f t="shared" si="34"/>
        <v>#DIV/0!</v>
      </c>
    </row>
    <row r="108" spans="1:8" s="22" customFormat="1" x14ac:dyDescent="0.3">
      <c r="A108" s="183">
        <v>311</v>
      </c>
      <c r="B108" s="184"/>
      <c r="C108" s="185"/>
      <c r="D108" s="27" t="s">
        <v>114</v>
      </c>
      <c r="E108" s="20"/>
      <c r="F108" s="20">
        <f t="shared" ref="F108" si="38">F109</f>
        <v>3302.95</v>
      </c>
      <c r="G108" s="20"/>
    </row>
    <row r="109" spans="1:8" x14ac:dyDescent="0.3">
      <c r="A109" s="186">
        <v>3111</v>
      </c>
      <c r="B109" s="187"/>
      <c r="C109" s="188"/>
      <c r="D109" s="31" t="s">
        <v>39</v>
      </c>
      <c r="E109" s="21"/>
      <c r="F109" s="21">
        <v>3302.95</v>
      </c>
      <c r="G109" s="21"/>
    </row>
    <row r="110" spans="1:8" s="22" customFormat="1" x14ac:dyDescent="0.3">
      <c r="A110" s="183">
        <v>312</v>
      </c>
      <c r="B110" s="184"/>
      <c r="C110" s="185"/>
      <c r="D110" s="27" t="s">
        <v>40</v>
      </c>
      <c r="E110" s="20"/>
      <c r="F110" s="20">
        <f t="shared" ref="F110" si="39">F111</f>
        <v>400</v>
      </c>
      <c r="G110" s="20"/>
    </row>
    <row r="111" spans="1:8" x14ac:dyDescent="0.3">
      <c r="A111" s="186">
        <v>3121</v>
      </c>
      <c r="B111" s="187"/>
      <c r="C111" s="188"/>
      <c r="D111" s="31" t="s">
        <v>40</v>
      </c>
      <c r="E111" s="21"/>
      <c r="F111" s="21">
        <v>400</v>
      </c>
      <c r="G111" s="21"/>
    </row>
    <row r="112" spans="1:8" s="22" customFormat="1" x14ac:dyDescent="0.3">
      <c r="A112" s="183">
        <v>313</v>
      </c>
      <c r="B112" s="184"/>
      <c r="C112" s="185"/>
      <c r="D112" s="27" t="s">
        <v>41</v>
      </c>
      <c r="E112" s="20"/>
      <c r="F112" s="20">
        <f t="shared" ref="F112" si="40">F113</f>
        <v>544.99</v>
      </c>
      <c r="G112" s="20"/>
    </row>
    <row r="113" spans="1:7" ht="26.4" x14ac:dyDescent="0.3">
      <c r="A113" s="186">
        <v>3132</v>
      </c>
      <c r="B113" s="187"/>
      <c r="C113" s="188"/>
      <c r="D113" s="31" t="s">
        <v>42</v>
      </c>
      <c r="E113" s="21"/>
      <c r="F113" s="21">
        <v>544.99</v>
      </c>
      <c r="G113" s="21"/>
    </row>
    <row r="114" spans="1:7" s="22" customFormat="1" x14ac:dyDescent="0.3">
      <c r="A114" s="183">
        <v>32</v>
      </c>
      <c r="B114" s="184"/>
      <c r="C114" s="185"/>
      <c r="D114" s="27" t="s">
        <v>115</v>
      </c>
      <c r="E114" s="20"/>
      <c r="F114" s="20">
        <f t="shared" ref="F114" si="41">F115</f>
        <v>511.02</v>
      </c>
      <c r="G114" s="20" t="e">
        <f t="shared" ref="G114" si="42">F114/E114*100</f>
        <v>#DIV/0!</v>
      </c>
    </row>
    <row r="115" spans="1:7" s="22" customFormat="1" x14ac:dyDescent="0.3">
      <c r="A115" s="183">
        <v>321</v>
      </c>
      <c r="B115" s="184"/>
      <c r="C115" s="185"/>
      <c r="D115" s="27" t="s">
        <v>43</v>
      </c>
      <c r="E115" s="20"/>
      <c r="F115" s="20">
        <f>F116+F117+F118</f>
        <v>511.02</v>
      </c>
      <c r="G115" s="20"/>
    </row>
    <row r="116" spans="1:7" x14ac:dyDescent="0.3">
      <c r="A116" s="186">
        <v>3211</v>
      </c>
      <c r="B116" s="187"/>
      <c r="C116" s="188"/>
      <c r="D116" s="31" t="s">
        <v>53</v>
      </c>
      <c r="E116" s="21"/>
      <c r="F116" s="21"/>
      <c r="G116" s="21"/>
    </row>
    <row r="117" spans="1:7" ht="26.4" x14ac:dyDescent="0.3">
      <c r="A117" s="186">
        <v>3212</v>
      </c>
      <c r="B117" s="187"/>
      <c r="C117" s="188"/>
      <c r="D117" s="31" t="s">
        <v>116</v>
      </c>
      <c r="E117" s="21"/>
      <c r="F117" s="21">
        <v>511.02</v>
      </c>
      <c r="G117" s="21"/>
    </row>
    <row r="118" spans="1:7" x14ac:dyDescent="0.3">
      <c r="A118" s="186">
        <v>3213</v>
      </c>
      <c r="B118" s="187"/>
      <c r="C118" s="188"/>
      <c r="D118" s="31" t="s">
        <v>54</v>
      </c>
      <c r="E118" s="21"/>
      <c r="F118" s="21"/>
      <c r="G118" s="21"/>
    </row>
    <row r="119" spans="1:7" s="22" customFormat="1" x14ac:dyDescent="0.3">
      <c r="A119" s="200" t="s">
        <v>219</v>
      </c>
      <c r="B119" s="201"/>
      <c r="C119" s="202"/>
      <c r="D119" s="28" t="s">
        <v>220</v>
      </c>
      <c r="E119" s="34">
        <f t="shared" ref="E119:F120" si="43">E120</f>
        <v>0</v>
      </c>
      <c r="F119" s="34">
        <f>F120</f>
        <v>0</v>
      </c>
      <c r="G119" s="34" t="e">
        <f t="shared" ref="G119:G122" si="44">F119/E119*100</f>
        <v>#DIV/0!</v>
      </c>
    </row>
    <row r="120" spans="1:7" s="22" customFormat="1" x14ac:dyDescent="0.3">
      <c r="A120" s="194" t="s">
        <v>88</v>
      </c>
      <c r="B120" s="195"/>
      <c r="C120" s="196"/>
      <c r="D120" s="29" t="s">
        <v>89</v>
      </c>
      <c r="E120" s="33">
        <f t="shared" si="43"/>
        <v>0</v>
      </c>
      <c r="F120" s="33">
        <f t="shared" si="43"/>
        <v>0</v>
      </c>
      <c r="G120" s="33" t="e">
        <f t="shared" si="44"/>
        <v>#DIV/0!</v>
      </c>
    </row>
    <row r="121" spans="1:7" s="22" customFormat="1" x14ac:dyDescent="0.3">
      <c r="A121" s="197">
        <v>3</v>
      </c>
      <c r="B121" s="198"/>
      <c r="C121" s="199"/>
      <c r="D121" s="27" t="s">
        <v>9</v>
      </c>
      <c r="E121" s="20">
        <f t="shared" ref="E121:F121" si="45">E122+E129</f>
        <v>0</v>
      </c>
      <c r="F121" s="20">
        <f t="shared" si="45"/>
        <v>0</v>
      </c>
      <c r="G121" s="20" t="e">
        <f t="shared" si="44"/>
        <v>#DIV/0!</v>
      </c>
    </row>
    <row r="122" spans="1:7" s="22" customFormat="1" x14ac:dyDescent="0.3">
      <c r="A122" s="183">
        <v>31</v>
      </c>
      <c r="B122" s="184"/>
      <c r="C122" s="185"/>
      <c r="D122" s="27" t="s">
        <v>10</v>
      </c>
      <c r="E122" s="20"/>
      <c r="F122" s="20">
        <f t="shared" ref="F122" si="46">F123+F125+F127</f>
        <v>0</v>
      </c>
      <c r="G122" s="20" t="e">
        <f t="shared" si="44"/>
        <v>#DIV/0!</v>
      </c>
    </row>
    <row r="123" spans="1:7" s="22" customFormat="1" x14ac:dyDescent="0.3">
      <c r="A123" s="183">
        <v>311</v>
      </c>
      <c r="B123" s="184"/>
      <c r="C123" s="185"/>
      <c r="D123" s="27" t="s">
        <v>114</v>
      </c>
      <c r="E123" s="20"/>
      <c r="F123" s="20">
        <f t="shared" ref="F123" si="47">F124</f>
        <v>0</v>
      </c>
      <c r="G123" s="20"/>
    </row>
    <row r="124" spans="1:7" x14ac:dyDescent="0.3">
      <c r="A124" s="186">
        <v>3111</v>
      </c>
      <c r="B124" s="187"/>
      <c r="C124" s="188"/>
      <c r="D124" s="31" t="s">
        <v>39</v>
      </c>
      <c r="E124" s="21"/>
      <c r="F124" s="21"/>
      <c r="G124" s="21"/>
    </row>
    <row r="125" spans="1:7" s="22" customFormat="1" x14ac:dyDescent="0.3">
      <c r="A125" s="183">
        <v>312</v>
      </c>
      <c r="B125" s="184"/>
      <c r="C125" s="185"/>
      <c r="D125" s="27" t="s">
        <v>40</v>
      </c>
      <c r="E125" s="20"/>
      <c r="F125" s="20">
        <f t="shared" ref="F125" si="48">F126</f>
        <v>0</v>
      </c>
      <c r="G125" s="20"/>
    </row>
    <row r="126" spans="1:7" x14ac:dyDescent="0.3">
      <c r="A126" s="186">
        <v>3121</v>
      </c>
      <c r="B126" s="187"/>
      <c r="C126" s="188"/>
      <c r="D126" s="31" t="s">
        <v>40</v>
      </c>
      <c r="E126" s="21"/>
      <c r="F126" s="21"/>
      <c r="G126" s="21"/>
    </row>
    <row r="127" spans="1:7" s="22" customFormat="1" x14ac:dyDescent="0.3">
      <c r="A127" s="183">
        <v>313</v>
      </c>
      <c r="B127" s="184"/>
      <c r="C127" s="185"/>
      <c r="D127" s="27" t="s">
        <v>41</v>
      </c>
      <c r="E127" s="20"/>
      <c r="F127" s="20">
        <f t="shared" ref="F127" si="49">F128</f>
        <v>0</v>
      </c>
      <c r="G127" s="20"/>
    </row>
    <row r="128" spans="1:7" ht="26.4" x14ac:dyDescent="0.3">
      <c r="A128" s="186">
        <v>3132</v>
      </c>
      <c r="B128" s="187"/>
      <c r="C128" s="188"/>
      <c r="D128" s="31" t="s">
        <v>42</v>
      </c>
      <c r="E128" s="21"/>
      <c r="F128" s="21"/>
      <c r="G128" s="21"/>
    </row>
    <row r="129" spans="1:7" s="22" customFormat="1" x14ac:dyDescent="0.3">
      <c r="A129" s="183">
        <v>32</v>
      </c>
      <c r="B129" s="184"/>
      <c r="C129" s="185"/>
      <c r="D129" s="27" t="s">
        <v>115</v>
      </c>
      <c r="E129" s="20"/>
      <c r="F129" s="20">
        <f t="shared" ref="F129" si="50">F130</f>
        <v>0</v>
      </c>
      <c r="G129" s="20" t="e">
        <f t="shared" ref="G129" si="51">F129/E129*100</f>
        <v>#DIV/0!</v>
      </c>
    </row>
    <row r="130" spans="1:7" s="22" customFormat="1" x14ac:dyDescent="0.3">
      <c r="A130" s="183">
        <v>321</v>
      </c>
      <c r="B130" s="184"/>
      <c r="C130" s="185"/>
      <c r="D130" s="27" t="s">
        <v>43</v>
      </c>
      <c r="E130" s="20"/>
      <c r="F130" s="20">
        <f>F131+F132</f>
        <v>0</v>
      </c>
      <c r="G130" s="20"/>
    </row>
    <row r="131" spans="1:7" x14ac:dyDescent="0.3">
      <c r="A131" s="186">
        <v>3211</v>
      </c>
      <c r="B131" s="187"/>
      <c r="C131" s="188"/>
      <c r="D131" s="31" t="s">
        <v>53</v>
      </c>
      <c r="E131" s="21"/>
      <c r="F131" s="21"/>
      <c r="G131" s="21"/>
    </row>
    <row r="132" spans="1:7" ht="26.4" x14ac:dyDescent="0.3">
      <c r="A132" s="186">
        <v>3212</v>
      </c>
      <c r="B132" s="187"/>
      <c r="C132" s="188"/>
      <c r="D132" s="31" t="s">
        <v>116</v>
      </c>
      <c r="E132" s="21"/>
      <c r="F132" s="21"/>
      <c r="G132" s="21"/>
    </row>
    <row r="133" spans="1:7" s="22" customFormat="1" ht="26.4" x14ac:dyDescent="0.3">
      <c r="A133" s="203" t="s">
        <v>117</v>
      </c>
      <c r="B133" s="204"/>
      <c r="C133" s="205"/>
      <c r="D133" s="30" t="s">
        <v>118</v>
      </c>
      <c r="E133" s="35">
        <f t="shared" ref="E133:F138" si="52">E134</f>
        <v>0</v>
      </c>
      <c r="F133" s="35">
        <f t="shared" si="52"/>
        <v>1500</v>
      </c>
      <c r="G133" s="35" t="s">
        <v>242</v>
      </c>
    </row>
    <row r="134" spans="1:7" s="22" customFormat="1" ht="26.4" x14ac:dyDescent="0.3">
      <c r="A134" s="200" t="s">
        <v>87</v>
      </c>
      <c r="B134" s="201"/>
      <c r="C134" s="202"/>
      <c r="D134" s="28" t="s">
        <v>118</v>
      </c>
      <c r="E134" s="34">
        <f t="shared" si="52"/>
        <v>0</v>
      </c>
      <c r="F134" s="34">
        <f t="shared" si="52"/>
        <v>1500</v>
      </c>
      <c r="G134" s="34" t="s">
        <v>242</v>
      </c>
    </row>
    <row r="135" spans="1:7" s="22" customFormat="1" x14ac:dyDescent="0.3">
      <c r="A135" s="194" t="s">
        <v>88</v>
      </c>
      <c r="B135" s="195"/>
      <c r="C135" s="196"/>
      <c r="D135" s="29" t="s">
        <v>89</v>
      </c>
      <c r="E135" s="33">
        <f t="shared" si="52"/>
        <v>0</v>
      </c>
      <c r="F135" s="33">
        <f t="shared" si="52"/>
        <v>1500</v>
      </c>
      <c r="G135" s="33" t="s">
        <v>242</v>
      </c>
    </row>
    <row r="136" spans="1:7" s="22" customFormat="1" x14ac:dyDescent="0.3">
      <c r="A136" s="197">
        <v>3</v>
      </c>
      <c r="B136" s="198"/>
      <c r="C136" s="199"/>
      <c r="D136" s="27" t="s">
        <v>9</v>
      </c>
      <c r="E136" s="20">
        <f t="shared" si="52"/>
        <v>0</v>
      </c>
      <c r="F136" s="20">
        <f t="shared" si="52"/>
        <v>1500</v>
      </c>
      <c r="G136" s="20" t="s">
        <v>242</v>
      </c>
    </row>
    <row r="137" spans="1:7" s="22" customFormat="1" x14ac:dyDescent="0.3">
      <c r="A137" s="183">
        <v>32</v>
      </c>
      <c r="B137" s="184"/>
      <c r="C137" s="185"/>
      <c r="D137" s="27" t="s">
        <v>14</v>
      </c>
      <c r="E137" s="20">
        <f t="shared" si="52"/>
        <v>0</v>
      </c>
      <c r="F137" s="20">
        <f t="shared" si="52"/>
        <v>1500</v>
      </c>
      <c r="G137" s="20"/>
    </row>
    <row r="138" spans="1:7" s="22" customFormat="1" x14ac:dyDescent="0.3">
      <c r="A138" s="183">
        <v>323</v>
      </c>
      <c r="B138" s="184"/>
      <c r="C138" s="185"/>
      <c r="D138" s="27" t="s">
        <v>58</v>
      </c>
      <c r="E138" s="20"/>
      <c r="F138" s="20">
        <f t="shared" si="52"/>
        <v>1500</v>
      </c>
      <c r="G138" s="20"/>
    </row>
    <row r="139" spans="1:7" ht="26.4" x14ac:dyDescent="0.3">
      <c r="A139" s="186">
        <v>3232</v>
      </c>
      <c r="B139" s="187"/>
      <c r="C139" s="188"/>
      <c r="D139" s="31" t="s">
        <v>99</v>
      </c>
      <c r="E139" s="21"/>
      <c r="F139" s="21">
        <v>1500</v>
      </c>
      <c r="G139" s="21"/>
    </row>
    <row r="140" spans="1:7" s="22" customFormat="1" ht="26.4" x14ac:dyDescent="0.3">
      <c r="A140" s="203" t="s">
        <v>85</v>
      </c>
      <c r="B140" s="204"/>
      <c r="C140" s="205"/>
      <c r="D140" s="30" t="s">
        <v>119</v>
      </c>
      <c r="E140" s="35">
        <f t="shared" ref="E140:F145" si="53">E141</f>
        <v>0</v>
      </c>
      <c r="F140" s="35">
        <f t="shared" si="53"/>
        <v>2011.28</v>
      </c>
      <c r="G140" s="35" t="e">
        <f t="shared" ref="G140:G144" si="54">F140/E140*100</f>
        <v>#DIV/0!</v>
      </c>
    </row>
    <row r="141" spans="1:7" s="22" customFormat="1" ht="39.6" x14ac:dyDescent="0.3">
      <c r="A141" s="200" t="s">
        <v>120</v>
      </c>
      <c r="B141" s="201"/>
      <c r="C141" s="202"/>
      <c r="D141" s="28" t="s">
        <v>121</v>
      </c>
      <c r="E141" s="34">
        <f t="shared" si="53"/>
        <v>0</v>
      </c>
      <c r="F141" s="34">
        <f t="shared" si="53"/>
        <v>2011.28</v>
      </c>
      <c r="G141" s="34" t="e">
        <f t="shared" si="54"/>
        <v>#DIV/0!</v>
      </c>
    </row>
    <row r="142" spans="1:7" s="22" customFormat="1" x14ac:dyDescent="0.3">
      <c r="A142" s="194" t="s">
        <v>259</v>
      </c>
      <c r="B142" s="195"/>
      <c r="C142" s="196"/>
      <c r="D142" s="29" t="s">
        <v>89</v>
      </c>
      <c r="E142" s="33">
        <f t="shared" si="53"/>
        <v>0</v>
      </c>
      <c r="F142" s="33">
        <f t="shared" si="53"/>
        <v>2011.28</v>
      </c>
      <c r="G142" s="33" t="e">
        <f t="shared" si="54"/>
        <v>#DIV/0!</v>
      </c>
    </row>
    <row r="143" spans="1:7" s="22" customFormat="1" x14ac:dyDescent="0.3">
      <c r="A143" s="197">
        <v>3</v>
      </c>
      <c r="B143" s="198"/>
      <c r="C143" s="199"/>
      <c r="D143" s="27" t="s">
        <v>9</v>
      </c>
      <c r="E143" s="20">
        <f t="shared" si="53"/>
        <v>0</v>
      </c>
      <c r="F143" s="20">
        <f t="shared" si="53"/>
        <v>2011.28</v>
      </c>
      <c r="G143" s="20" t="e">
        <f t="shared" si="54"/>
        <v>#DIV/0!</v>
      </c>
    </row>
    <row r="144" spans="1:7" s="22" customFormat="1" ht="39.6" x14ac:dyDescent="0.3">
      <c r="A144" s="183">
        <v>37</v>
      </c>
      <c r="B144" s="184"/>
      <c r="C144" s="185"/>
      <c r="D144" s="27" t="s">
        <v>95</v>
      </c>
      <c r="E144" s="20"/>
      <c r="F144" s="20">
        <f t="shared" si="53"/>
        <v>2011.28</v>
      </c>
      <c r="G144" s="20" t="e">
        <f t="shared" si="54"/>
        <v>#DIV/0!</v>
      </c>
    </row>
    <row r="145" spans="1:8" s="22" customFormat="1" ht="26.4" x14ac:dyDescent="0.3">
      <c r="A145" s="183">
        <v>372</v>
      </c>
      <c r="B145" s="184"/>
      <c r="C145" s="185"/>
      <c r="D145" s="27" t="s">
        <v>65</v>
      </c>
      <c r="E145" s="20"/>
      <c r="F145" s="20">
        <f t="shared" si="53"/>
        <v>2011.28</v>
      </c>
      <c r="G145" s="20"/>
    </row>
    <row r="146" spans="1:8" ht="26.4" x14ac:dyDescent="0.3">
      <c r="A146" s="186">
        <v>3722</v>
      </c>
      <c r="B146" s="187"/>
      <c r="C146" s="188"/>
      <c r="D146" s="31" t="s">
        <v>260</v>
      </c>
      <c r="E146" s="21"/>
      <c r="F146" s="21">
        <v>2011.28</v>
      </c>
      <c r="G146" s="21"/>
    </row>
    <row r="147" spans="1:8" s="22" customFormat="1" ht="25.5" customHeight="1" x14ac:dyDescent="0.3">
      <c r="A147" s="203" t="s">
        <v>85</v>
      </c>
      <c r="B147" s="204"/>
      <c r="C147" s="205"/>
      <c r="D147" s="30" t="s">
        <v>122</v>
      </c>
      <c r="E147" s="35">
        <f t="shared" ref="E147:F147" si="55">E148+E154</f>
        <v>0</v>
      </c>
      <c r="F147" s="35">
        <f t="shared" si="55"/>
        <v>0</v>
      </c>
      <c r="G147" s="35" t="e">
        <f t="shared" ref="G147:G151" si="56">F147/E147*100</f>
        <v>#DIV/0!</v>
      </c>
    </row>
    <row r="148" spans="1:8" s="22" customFormat="1" ht="51" customHeight="1" x14ac:dyDescent="0.3">
      <c r="A148" s="200" t="s">
        <v>223</v>
      </c>
      <c r="B148" s="201"/>
      <c r="C148" s="202"/>
      <c r="D148" s="28" t="s">
        <v>224</v>
      </c>
      <c r="E148" s="34">
        <f t="shared" ref="E148:F158" si="57">E149</f>
        <v>0</v>
      </c>
      <c r="F148" s="34">
        <f t="shared" si="57"/>
        <v>0</v>
      </c>
      <c r="G148" s="34" t="e">
        <f t="shared" si="56"/>
        <v>#DIV/0!</v>
      </c>
    </row>
    <row r="149" spans="1:8" s="22" customFormat="1" ht="15" customHeight="1" x14ac:dyDescent="0.3">
      <c r="A149" s="194" t="s">
        <v>88</v>
      </c>
      <c r="B149" s="195"/>
      <c r="C149" s="196"/>
      <c r="D149" s="29" t="s">
        <v>89</v>
      </c>
      <c r="E149" s="33">
        <f t="shared" si="57"/>
        <v>0</v>
      </c>
      <c r="F149" s="33">
        <f t="shared" si="57"/>
        <v>0</v>
      </c>
      <c r="G149" s="33" t="e">
        <f t="shared" si="56"/>
        <v>#DIV/0!</v>
      </c>
    </row>
    <row r="150" spans="1:8" s="22" customFormat="1" ht="26.4" x14ac:dyDescent="0.3">
      <c r="A150" s="197">
        <v>4</v>
      </c>
      <c r="B150" s="198"/>
      <c r="C150" s="199"/>
      <c r="D150" s="27" t="s">
        <v>11</v>
      </c>
      <c r="E150" s="20">
        <f t="shared" si="57"/>
        <v>0</v>
      </c>
      <c r="F150" s="20">
        <f t="shared" si="57"/>
        <v>0</v>
      </c>
      <c r="G150" s="20" t="e">
        <f t="shared" si="56"/>
        <v>#DIV/0!</v>
      </c>
    </row>
    <row r="151" spans="1:8" s="22" customFormat="1" ht="26.4" x14ac:dyDescent="0.3">
      <c r="A151" s="183">
        <v>42</v>
      </c>
      <c r="B151" s="184"/>
      <c r="C151" s="185"/>
      <c r="D151" s="27" t="s">
        <v>19</v>
      </c>
      <c r="E151" s="20"/>
      <c r="F151" s="20">
        <f t="shared" si="57"/>
        <v>0</v>
      </c>
      <c r="G151" s="20" t="e">
        <f t="shared" si="56"/>
        <v>#DIV/0!</v>
      </c>
    </row>
    <row r="152" spans="1:8" s="22" customFormat="1" x14ac:dyDescent="0.3">
      <c r="A152" s="183">
        <v>421</v>
      </c>
      <c r="B152" s="184"/>
      <c r="C152" s="185"/>
      <c r="D152" s="27" t="s">
        <v>123</v>
      </c>
      <c r="E152" s="20"/>
      <c r="F152" s="20">
        <f t="shared" si="57"/>
        <v>0</v>
      </c>
      <c r="G152" s="20"/>
    </row>
    <row r="153" spans="1:8" x14ac:dyDescent="0.3">
      <c r="A153" s="186">
        <v>4212</v>
      </c>
      <c r="B153" s="187"/>
      <c r="C153" s="188"/>
      <c r="D153" s="31" t="s">
        <v>124</v>
      </c>
      <c r="E153" s="21"/>
      <c r="F153" s="21"/>
      <c r="G153" s="21"/>
    </row>
    <row r="154" spans="1:8" s="22" customFormat="1" ht="52.8" x14ac:dyDescent="0.3">
      <c r="A154" s="200" t="s">
        <v>180</v>
      </c>
      <c r="B154" s="201"/>
      <c r="C154" s="202"/>
      <c r="D154" s="28" t="s">
        <v>181</v>
      </c>
      <c r="E154" s="34">
        <f t="shared" si="57"/>
        <v>0</v>
      </c>
      <c r="F154" s="34">
        <f t="shared" si="57"/>
        <v>0</v>
      </c>
      <c r="G154" s="34" t="s">
        <v>242</v>
      </c>
    </row>
    <row r="155" spans="1:8" s="22" customFormat="1" ht="15" customHeight="1" x14ac:dyDescent="0.3">
      <c r="A155" s="194" t="s">
        <v>88</v>
      </c>
      <c r="B155" s="195"/>
      <c r="C155" s="196"/>
      <c r="D155" s="29" t="s">
        <v>89</v>
      </c>
      <c r="E155" s="33">
        <f t="shared" si="57"/>
        <v>0</v>
      </c>
      <c r="F155" s="33">
        <f t="shared" si="57"/>
        <v>0</v>
      </c>
      <c r="G155" s="33" t="s">
        <v>242</v>
      </c>
    </row>
    <row r="156" spans="1:8" s="22" customFormat="1" ht="26.4" x14ac:dyDescent="0.3">
      <c r="A156" s="197">
        <v>4</v>
      </c>
      <c r="B156" s="198"/>
      <c r="C156" s="199"/>
      <c r="D156" s="27" t="s">
        <v>11</v>
      </c>
      <c r="E156" s="20">
        <f t="shared" si="57"/>
        <v>0</v>
      </c>
      <c r="F156" s="20">
        <f t="shared" si="57"/>
        <v>0</v>
      </c>
      <c r="G156" s="20" t="s">
        <v>242</v>
      </c>
    </row>
    <row r="157" spans="1:8" s="22" customFormat="1" ht="26.4" x14ac:dyDescent="0.3">
      <c r="A157" s="183">
        <v>42</v>
      </c>
      <c r="B157" s="184"/>
      <c r="C157" s="185"/>
      <c r="D157" s="27" t="s">
        <v>19</v>
      </c>
      <c r="E157" s="20">
        <f t="shared" si="57"/>
        <v>0</v>
      </c>
      <c r="F157" s="20">
        <f t="shared" si="57"/>
        <v>0</v>
      </c>
      <c r="G157" s="20" t="s">
        <v>242</v>
      </c>
    </row>
    <row r="158" spans="1:8" s="22" customFormat="1" x14ac:dyDescent="0.3">
      <c r="A158" s="183">
        <v>421</v>
      </c>
      <c r="B158" s="184"/>
      <c r="C158" s="185"/>
      <c r="D158" s="27" t="s">
        <v>123</v>
      </c>
      <c r="E158" s="20"/>
      <c r="F158" s="20">
        <f t="shared" si="57"/>
        <v>0</v>
      </c>
      <c r="G158" s="20"/>
    </row>
    <row r="159" spans="1:8" x14ac:dyDescent="0.3">
      <c r="A159" s="186">
        <v>4212</v>
      </c>
      <c r="B159" s="187"/>
      <c r="C159" s="188"/>
      <c r="D159" s="31" t="s">
        <v>124</v>
      </c>
      <c r="E159" s="21"/>
      <c r="F159" s="21">
        <v>0</v>
      </c>
      <c r="G159" s="21"/>
    </row>
    <row r="160" spans="1:8" s="22" customFormat="1" x14ac:dyDescent="0.3">
      <c r="A160" s="203" t="s">
        <v>125</v>
      </c>
      <c r="B160" s="204"/>
      <c r="C160" s="205"/>
      <c r="D160" s="30" t="s">
        <v>126</v>
      </c>
      <c r="E160" s="35">
        <f>E174*1</f>
        <v>500</v>
      </c>
      <c r="F160" s="35">
        <f t="shared" ref="F160" si="58">F161+F168+F174</f>
        <v>7265.5</v>
      </c>
      <c r="G160" s="35" t="s">
        <v>242</v>
      </c>
      <c r="H160" s="22" t="s">
        <v>261</v>
      </c>
    </row>
    <row r="161" spans="1:8" s="22" customFormat="1" x14ac:dyDescent="0.3">
      <c r="A161" s="200" t="s">
        <v>127</v>
      </c>
      <c r="B161" s="201"/>
      <c r="C161" s="202"/>
      <c r="D161" s="28" t="s">
        <v>128</v>
      </c>
      <c r="E161" s="34">
        <f t="shared" ref="E161:F164" si="59">E162</f>
        <v>0</v>
      </c>
      <c r="F161" s="34">
        <f t="shared" si="59"/>
        <v>7265.5</v>
      </c>
      <c r="G161" s="34" t="s">
        <v>242</v>
      </c>
    </row>
    <row r="162" spans="1:8" s="22" customFormat="1" x14ac:dyDescent="0.3">
      <c r="A162" s="194" t="s">
        <v>88</v>
      </c>
      <c r="B162" s="195"/>
      <c r="C162" s="196"/>
      <c r="D162" s="29" t="s">
        <v>89</v>
      </c>
      <c r="E162" s="33">
        <f t="shared" si="59"/>
        <v>0</v>
      </c>
      <c r="F162" s="33">
        <f t="shared" si="59"/>
        <v>7265.5</v>
      </c>
      <c r="G162" s="33" t="s">
        <v>242</v>
      </c>
    </row>
    <row r="163" spans="1:8" s="22" customFormat="1" ht="26.4" x14ac:dyDescent="0.3">
      <c r="A163" s="197">
        <v>4</v>
      </c>
      <c r="B163" s="198"/>
      <c r="C163" s="199"/>
      <c r="D163" s="27" t="s">
        <v>11</v>
      </c>
      <c r="E163" s="20">
        <f t="shared" si="59"/>
        <v>0</v>
      </c>
      <c r="F163" s="20">
        <f t="shared" si="59"/>
        <v>7265.5</v>
      </c>
      <c r="G163" s="20" t="s">
        <v>242</v>
      </c>
    </row>
    <row r="164" spans="1:8" s="22" customFormat="1" ht="26.4" x14ac:dyDescent="0.3">
      <c r="A164" s="183">
        <v>42</v>
      </c>
      <c r="B164" s="184"/>
      <c r="C164" s="185"/>
      <c r="D164" s="27" t="s">
        <v>19</v>
      </c>
      <c r="E164" s="20">
        <f t="shared" si="59"/>
        <v>0</v>
      </c>
      <c r="F164" s="20">
        <f t="shared" si="59"/>
        <v>7265.5</v>
      </c>
      <c r="G164" s="20" t="s">
        <v>242</v>
      </c>
    </row>
    <row r="165" spans="1:8" s="22" customFormat="1" x14ac:dyDescent="0.3">
      <c r="A165" s="183">
        <v>422</v>
      </c>
      <c r="B165" s="184"/>
      <c r="C165" s="185"/>
      <c r="D165" s="27" t="s">
        <v>60</v>
      </c>
      <c r="E165" s="20"/>
      <c r="F165" s="20">
        <f t="shared" ref="F165" si="60">F166+F167</f>
        <v>7265.5</v>
      </c>
      <c r="G165" s="20"/>
    </row>
    <row r="166" spans="1:8" x14ac:dyDescent="0.3">
      <c r="A166" s="186">
        <v>4221</v>
      </c>
      <c r="B166" s="187"/>
      <c r="C166" s="188"/>
      <c r="D166" s="31" t="s">
        <v>61</v>
      </c>
      <c r="E166" s="21"/>
      <c r="F166" s="21">
        <v>7265.5</v>
      </c>
      <c r="G166" s="21"/>
    </row>
    <row r="167" spans="1:8" ht="26.4" x14ac:dyDescent="0.3">
      <c r="A167" s="186">
        <v>4227</v>
      </c>
      <c r="B167" s="187"/>
      <c r="C167" s="188"/>
      <c r="D167" s="31" t="s">
        <v>159</v>
      </c>
      <c r="E167" s="21"/>
      <c r="F167" s="21">
        <v>0</v>
      </c>
      <c r="G167" s="21"/>
    </row>
    <row r="168" spans="1:8" s="22" customFormat="1" x14ac:dyDescent="0.3">
      <c r="A168" s="200" t="s">
        <v>103</v>
      </c>
      <c r="B168" s="201"/>
      <c r="C168" s="202"/>
      <c r="D168" s="28" t="s">
        <v>169</v>
      </c>
      <c r="E168" s="34">
        <f t="shared" ref="E168:F177" si="61">E169</f>
        <v>0</v>
      </c>
      <c r="F168" s="34">
        <f t="shared" si="61"/>
        <v>0</v>
      </c>
      <c r="G168" s="34" t="s">
        <v>242</v>
      </c>
    </row>
    <row r="169" spans="1:8" s="22" customFormat="1" x14ac:dyDescent="0.3">
      <c r="A169" s="194" t="s">
        <v>88</v>
      </c>
      <c r="B169" s="195"/>
      <c r="C169" s="196"/>
      <c r="D169" s="29" t="s">
        <v>89</v>
      </c>
      <c r="E169" s="33">
        <f t="shared" si="61"/>
        <v>0</v>
      </c>
      <c r="F169" s="33">
        <f t="shared" si="61"/>
        <v>0</v>
      </c>
      <c r="G169" s="33" t="s">
        <v>242</v>
      </c>
    </row>
    <row r="170" spans="1:8" s="22" customFormat="1" ht="26.4" x14ac:dyDescent="0.3">
      <c r="A170" s="197">
        <v>4</v>
      </c>
      <c r="B170" s="198"/>
      <c r="C170" s="199"/>
      <c r="D170" s="27" t="s">
        <v>11</v>
      </c>
      <c r="E170" s="20">
        <f t="shared" si="61"/>
        <v>0</v>
      </c>
      <c r="F170" s="20">
        <f t="shared" si="61"/>
        <v>0</v>
      </c>
      <c r="G170" s="20" t="s">
        <v>242</v>
      </c>
    </row>
    <row r="171" spans="1:8" s="22" customFormat="1" ht="26.4" x14ac:dyDescent="0.3">
      <c r="A171" s="183">
        <v>45</v>
      </c>
      <c r="B171" s="184"/>
      <c r="C171" s="185"/>
      <c r="D171" s="27" t="s">
        <v>81</v>
      </c>
      <c r="E171" s="20">
        <f t="shared" si="61"/>
        <v>0</v>
      </c>
      <c r="F171" s="20">
        <f t="shared" si="61"/>
        <v>0</v>
      </c>
      <c r="G171" s="20" t="s">
        <v>242</v>
      </c>
    </row>
    <row r="172" spans="1:8" s="22" customFormat="1" ht="26.4" x14ac:dyDescent="0.3">
      <c r="A172" s="183">
        <v>451</v>
      </c>
      <c r="B172" s="184"/>
      <c r="C172" s="185"/>
      <c r="D172" s="27" t="s">
        <v>82</v>
      </c>
      <c r="E172" s="20"/>
      <c r="F172" s="20">
        <f t="shared" si="61"/>
        <v>0</v>
      </c>
      <c r="G172" s="20"/>
    </row>
    <row r="173" spans="1:8" ht="26.4" x14ac:dyDescent="0.3">
      <c r="A173" s="186">
        <v>4511</v>
      </c>
      <c r="B173" s="187"/>
      <c r="C173" s="188"/>
      <c r="D173" s="31" t="s">
        <v>82</v>
      </c>
      <c r="E173" s="21"/>
      <c r="F173" s="21">
        <v>0</v>
      </c>
      <c r="G173" s="21"/>
    </row>
    <row r="174" spans="1:8" s="22" customFormat="1" ht="26.4" x14ac:dyDescent="0.3">
      <c r="A174" s="200" t="s">
        <v>225</v>
      </c>
      <c r="B174" s="201"/>
      <c r="C174" s="202"/>
      <c r="D174" s="28" t="s">
        <v>226</v>
      </c>
      <c r="E174" s="34">
        <f>E176*1</f>
        <v>500</v>
      </c>
      <c r="F174" s="34">
        <f t="shared" si="61"/>
        <v>0</v>
      </c>
      <c r="G174" s="34" t="s">
        <v>242</v>
      </c>
      <c r="H174" s="22" t="s">
        <v>261</v>
      </c>
    </row>
    <row r="175" spans="1:8" s="22" customFormat="1" x14ac:dyDescent="0.3">
      <c r="A175" s="194" t="s">
        <v>88</v>
      </c>
      <c r="B175" s="195"/>
      <c r="C175" s="196"/>
      <c r="D175" s="29" t="s">
        <v>89</v>
      </c>
      <c r="E175" s="33">
        <f>E178*1</f>
        <v>500</v>
      </c>
      <c r="F175" s="33">
        <f t="shared" si="61"/>
        <v>0</v>
      </c>
      <c r="G175" s="33" t="s">
        <v>242</v>
      </c>
    </row>
    <row r="176" spans="1:8" s="22" customFormat="1" ht="26.4" x14ac:dyDescent="0.3">
      <c r="A176" s="197">
        <v>4</v>
      </c>
      <c r="B176" s="198"/>
      <c r="C176" s="199"/>
      <c r="D176" s="27" t="s">
        <v>11</v>
      </c>
      <c r="E176" s="20">
        <f t="shared" si="61"/>
        <v>500</v>
      </c>
      <c r="F176" s="20">
        <f t="shared" si="61"/>
        <v>0</v>
      </c>
      <c r="G176" s="20" t="s">
        <v>242</v>
      </c>
    </row>
    <row r="177" spans="1:8" s="22" customFormat="1" ht="26.4" x14ac:dyDescent="0.3">
      <c r="A177" s="183">
        <v>42</v>
      </c>
      <c r="B177" s="184"/>
      <c r="C177" s="185"/>
      <c r="D177" s="27" t="s">
        <v>19</v>
      </c>
      <c r="E177" s="20">
        <f t="shared" si="61"/>
        <v>500</v>
      </c>
      <c r="F177" s="20">
        <f t="shared" si="61"/>
        <v>0</v>
      </c>
      <c r="G177" s="20" t="s">
        <v>242</v>
      </c>
    </row>
    <row r="178" spans="1:8" s="22" customFormat="1" ht="26.4" x14ac:dyDescent="0.3">
      <c r="A178" s="183">
        <v>424</v>
      </c>
      <c r="B178" s="184"/>
      <c r="C178" s="185"/>
      <c r="D178" s="27" t="s">
        <v>160</v>
      </c>
      <c r="E178" s="20">
        <f>E179*1</f>
        <v>500</v>
      </c>
      <c r="F178" s="20">
        <f t="shared" ref="F178" si="62">F179</f>
        <v>0</v>
      </c>
      <c r="G178" s="20"/>
    </row>
    <row r="179" spans="1:8" x14ac:dyDescent="0.3">
      <c r="A179" s="186">
        <v>4241</v>
      </c>
      <c r="B179" s="187"/>
      <c r="C179" s="188"/>
      <c r="D179" s="31" t="s">
        <v>161</v>
      </c>
      <c r="E179" s="21">
        <v>500</v>
      </c>
      <c r="F179" s="21">
        <v>0</v>
      </c>
      <c r="G179" s="21"/>
    </row>
    <row r="180" spans="1:8" s="22" customFormat="1" ht="39.6" x14ac:dyDescent="0.3">
      <c r="A180" s="203" t="s">
        <v>85</v>
      </c>
      <c r="B180" s="204"/>
      <c r="C180" s="205"/>
      <c r="D180" s="30" t="s">
        <v>129</v>
      </c>
      <c r="E180" s="35" t="s">
        <v>255</v>
      </c>
      <c r="F180" s="35">
        <f t="shared" ref="F180" si="63">F181+F255+F283+F294+F302+F337+F387+F393+F441+F461+F482+F509+F520+F531+F541+F566</f>
        <v>540115.82999999996</v>
      </c>
      <c r="G180" s="35" t="e">
        <f t="shared" ref="G180:G184" si="64">F180/E180*100</f>
        <v>#VALUE!</v>
      </c>
    </row>
    <row r="181" spans="1:8" s="22" customFormat="1" x14ac:dyDescent="0.3">
      <c r="A181" s="200" t="s">
        <v>87</v>
      </c>
      <c r="B181" s="201"/>
      <c r="C181" s="202"/>
      <c r="D181" s="28" t="s">
        <v>8</v>
      </c>
      <c r="E181" s="34">
        <f>E182+E200+E205+E216+E221+E241+E250</f>
        <v>133200</v>
      </c>
      <c r="F181" s="34">
        <f>F182+F200+F205+F216+F221+F241+F250</f>
        <v>82614.759999999995</v>
      </c>
      <c r="G181" s="34">
        <f t="shared" si="64"/>
        <v>62.023093093093081</v>
      </c>
      <c r="H181" s="22" t="s">
        <v>261</v>
      </c>
    </row>
    <row r="182" spans="1:8" s="22" customFormat="1" x14ac:dyDescent="0.3">
      <c r="A182" s="194" t="s">
        <v>130</v>
      </c>
      <c r="B182" s="195"/>
      <c r="C182" s="196"/>
      <c r="D182" s="29" t="s">
        <v>131</v>
      </c>
      <c r="E182" s="33">
        <f>E183+E197+E195</f>
        <v>4500</v>
      </c>
      <c r="F182" s="33">
        <f t="shared" ref="F182:F183" si="65">F183</f>
        <v>0</v>
      </c>
      <c r="G182" s="33">
        <f t="shared" si="64"/>
        <v>0</v>
      </c>
    </row>
    <row r="183" spans="1:8" s="22" customFormat="1" x14ac:dyDescent="0.3">
      <c r="A183" s="197">
        <v>3</v>
      </c>
      <c r="B183" s="198"/>
      <c r="C183" s="199"/>
      <c r="D183" s="27" t="s">
        <v>9</v>
      </c>
      <c r="E183" s="20">
        <f>E184</f>
        <v>900</v>
      </c>
      <c r="F183" s="20">
        <f t="shared" si="65"/>
        <v>0</v>
      </c>
      <c r="G183" s="20">
        <f t="shared" si="64"/>
        <v>0</v>
      </c>
    </row>
    <row r="184" spans="1:8" s="22" customFormat="1" x14ac:dyDescent="0.3">
      <c r="A184" s="183">
        <v>32</v>
      </c>
      <c r="B184" s="184"/>
      <c r="C184" s="185"/>
      <c r="D184" s="27" t="s">
        <v>14</v>
      </c>
      <c r="E184" s="20">
        <f>E185+E188+E192</f>
        <v>900</v>
      </c>
      <c r="F184" s="20">
        <f t="shared" ref="F184" si="66">F185+F188+F192+F197</f>
        <v>0</v>
      </c>
      <c r="G184" s="20">
        <f t="shared" si="64"/>
        <v>0</v>
      </c>
    </row>
    <row r="185" spans="1:8" s="22" customFormat="1" x14ac:dyDescent="0.3">
      <c r="A185" s="183">
        <v>321</v>
      </c>
      <c r="B185" s="184"/>
      <c r="C185" s="185"/>
      <c r="D185" s="27" t="s">
        <v>43</v>
      </c>
      <c r="E185" s="20">
        <f>E186+E187</f>
        <v>500</v>
      </c>
      <c r="F185" s="20">
        <f>F186+F187</f>
        <v>0</v>
      </c>
      <c r="G185" s="20"/>
    </row>
    <row r="186" spans="1:8" x14ac:dyDescent="0.3">
      <c r="A186" s="186">
        <v>3211</v>
      </c>
      <c r="B186" s="187"/>
      <c r="C186" s="188"/>
      <c r="D186" s="31" t="s">
        <v>53</v>
      </c>
      <c r="E186" s="21">
        <v>500</v>
      </c>
      <c r="F186" s="21"/>
      <c r="G186" s="21"/>
    </row>
    <row r="187" spans="1:8" x14ac:dyDescent="0.3">
      <c r="A187" s="131">
        <v>3213</v>
      </c>
      <c r="B187" s="132"/>
      <c r="C187" s="133"/>
      <c r="D187" s="31" t="s">
        <v>256</v>
      </c>
      <c r="E187" s="21"/>
      <c r="F187" s="21"/>
      <c r="G187" s="21"/>
    </row>
    <row r="188" spans="1:8" s="22" customFormat="1" x14ac:dyDescent="0.3">
      <c r="A188" s="183">
        <v>322</v>
      </c>
      <c r="B188" s="184"/>
      <c r="C188" s="185"/>
      <c r="D188" s="27" t="s">
        <v>45</v>
      </c>
      <c r="E188" s="20">
        <f>E189+E190+E191</f>
        <v>400</v>
      </c>
      <c r="F188" s="20"/>
      <c r="G188" s="20"/>
    </row>
    <row r="189" spans="1:8" x14ac:dyDescent="0.3">
      <c r="A189" s="186">
        <v>3223</v>
      </c>
      <c r="B189" s="187"/>
      <c r="C189" s="188"/>
      <c r="D189" s="31" t="s">
        <v>68</v>
      </c>
      <c r="E189" s="21">
        <v>200</v>
      </c>
      <c r="F189" s="21"/>
      <c r="G189" s="21"/>
    </row>
    <row r="190" spans="1:8" x14ac:dyDescent="0.3">
      <c r="A190" s="186">
        <v>3225</v>
      </c>
      <c r="B190" s="187"/>
      <c r="C190" s="188"/>
      <c r="D190" s="31" t="s">
        <v>91</v>
      </c>
      <c r="E190" s="21"/>
      <c r="F190" s="21"/>
      <c r="G190" s="21"/>
    </row>
    <row r="191" spans="1:8" ht="26.4" x14ac:dyDescent="0.3">
      <c r="A191" s="131">
        <v>3227</v>
      </c>
      <c r="B191" s="132"/>
      <c r="C191" s="133"/>
      <c r="D191" s="31" t="s">
        <v>257</v>
      </c>
      <c r="E191" s="21">
        <v>200</v>
      </c>
      <c r="F191" s="21"/>
      <c r="G191" s="21"/>
    </row>
    <row r="192" spans="1:8" s="22" customFormat="1" x14ac:dyDescent="0.3">
      <c r="A192" s="183">
        <v>323</v>
      </c>
      <c r="B192" s="184"/>
      <c r="C192" s="185"/>
      <c r="D192" s="27" t="s">
        <v>58</v>
      </c>
      <c r="E192" s="20">
        <f>E193+E194</f>
        <v>0</v>
      </c>
      <c r="F192" s="20">
        <f t="shared" ref="F192" si="67">F193+F194</f>
        <v>0</v>
      </c>
      <c r="G192" s="20"/>
    </row>
    <row r="193" spans="1:7" x14ac:dyDescent="0.3">
      <c r="A193" s="186">
        <v>3231</v>
      </c>
      <c r="B193" s="187"/>
      <c r="C193" s="188"/>
      <c r="D193" s="31" t="s">
        <v>93</v>
      </c>
      <c r="E193" s="21"/>
      <c r="F193" s="21"/>
      <c r="G193" s="21"/>
    </row>
    <row r="194" spans="1:7" x14ac:dyDescent="0.3">
      <c r="A194" s="186">
        <v>3239</v>
      </c>
      <c r="B194" s="187"/>
      <c r="C194" s="188"/>
      <c r="D194" s="31" t="s">
        <v>74</v>
      </c>
      <c r="E194" s="21"/>
      <c r="F194" s="21"/>
      <c r="G194" s="21"/>
    </row>
    <row r="195" spans="1:7" x14ac:dyDescent="0.3">
      <c r="A195" s="128">
        <v>343</v>
      </c>
      <c r="B195" s="129"/>
      <c r="C195" s="130"/>
      <c r="D195" s="27" t="s">
        <v>51</v>
      </c>
      <c r="E195" s="20">
        <f>E196*1</f>
        <v>100</v>
      </c>
      <c r="F195" s="21">
        <f>F196*1</f>
        <v>0</v>
      </c>
      <c r="G195" s="21"/>
    </row>
    <row r="196" spans="1:7" ht="26.4" x14ac:dyDescent="0.3">
      <c r="A196" s="131">
        <v>3431</v>
      </c>
      <c r="B196" s="132"/>
      <c r="C196" s="133"/>
      <c r="D196" s="31" t="s">
        <v>76</v>
      </c>
      <c r="E196" s="21">
        <v>100</v>
      </c>
      <c r="F196" s="21"/>
      <c r="G196" s="21"/>
    </row>
    <row r="197" spans="1:7" s="22" customFormat="1" x14ac:dyDescent="0.3">
      <c r="A197" s="183">
        <v>422</v>
      </c>
      <c r="B197" s="184"/>
      <c r="C197" s="185"/>
      <c r="D197" s="27" t="s">
        <v>60</v>
      </c>
      <c r="E197" s="20">
        <f>E198*1</f>
        <v>3500</v>
      </c>
      <c r="F197" s="20">
        <f t="shared" ref="F197" si="68">F198+F199</f>
        <v>0</v>
      </c>
      <c r="G197" s="20"/>
    </row>
    <row r="198" spans="1:7" x14ac:dyDescent="0.3">
      <c r="A198" s="186">
        <v>4221</v>
      </c>
      <c r="B198" s="187"/>
      <c r="C198" s="188"/>
      <c r="D198" s="31" t="s">
        <v>61</v>
      </c>
      <c r="E198" s="21">
        <v>3500</v>
      </c>
      <c r="F198" s="21"/>
      <c r="G198" s="21"/>
    </row>
    <row r="199" spans="1:7" x14ac:dyDescent="0.3">
      <c r="A199" s="186"/>
      <c r="B199" s="187"/>
      <c r="C199" s="188"/>
      <c r="D199" s="31"/>
      <c r="E199" s="21"/>
      <c r="F199" s="21"/>
      <c r="G199" s="21"/>
    </row>
    <row r="200" spans="1:7" s="22" customFormat="1" ht="39.6" x14ac:dyDescent="0.3">
      <c r="A200" s="194" t="s">
        <v>132</v>
      </c>
      <c r="B200" s="195"/>
      <c r="C200" s="196"/>
      <c r="D200" s="29" t="s">
        <v>133</v>
      </c>
      <c r="E200" s="33">
        <f t="shared" ref="E200:F203" si="69">E201</f>
        <v>0</v>
      </c>
      <c r="F200" s="33">
        <f t="shared" si="69"/>
        <v>0</v>
      </c>
      <c r="G200" s="33" t="s">
        <v>242</v>
      </c>
    </row>
    <row r="201" spans="1:7" s="22" customFormat="1" x14ac:dyDescent="0.3">
      <c r="A201" s="197">
        <v>3</v>
      </c>
      <c r="B201" s="198"/>
      <c r="C201" s="199"/>
      <c r="D201" s="27" t="s">
        <v>9</v>
      </c>
      <c r="E201" s="20">
        <f t="shared" si="69"/>
        <v>0</v>
      </c>
      <c r="F201" s="20">
        <f t="shared" si="69"/>
        <v>0</v>
      </c>
      <c r="G201" s="20" t="s">
        <v>242</v>
      </c>
    </row>
    <row r="202" spans="1:7" s="22" customFormat="1" x14ac:dyDescent="0.3">
      <c r="A202" s="183">
        <v>32</v>
      </c>
      <c r="B202" s="184"/>
      <c r="C202" s="185"/>
      <c r="D202" s="27" t="s">
        <v>14</v>
      </c>
      <c r="E202" s="20">
        <f t="shared" si="69"/>
        <v>0</v>
      </c>
      <c r="F202" s="20">
        <f t="shared" si="69"/>
        <v>0</v>
      </c>
      <c r="G202" s="20" t="s">
        <v>242</v>
      </c>
    </row>
    <row r="203" spans="1:7" s="22" customFormat="1" x14ac:dyDescent="0.3">
      <c r="A203" s="183">
        <v>323</v>
      </c>
      <c r="B203" s="184"/>
      <c r="C203" s="185"/>
      <c r="D203" s="27" t="s">
        <v>58</v>
      </c>
      <c r="E203" s="20"/>
      <c r="F203" s="20">
        <f t="shared" si="69"/>
        <v>0</v>
      </c>
      <c r="G203" s="20"/>
    </row>
    <row r="204" spans="1:7" x14ac:dyDescent="0.3">
      <c r="A204" s="186">
        <v>3239</v>
      </c>
      <c r="B204" s="187"/>
      <c r="C204" s="188"/>
      <c r="D204" s="31" t="s">
        <v>74</v>
      </c>
      <c r="E204" s="21"/>
      <c r="F204" s="21"/>
      <c r="G204" s="21"/>
    </row>
    <row r="205" spans="1:7" s="22" customFormat="1" ht="26.4" x14ac:dyDescent="0.3">
      <c r="A205" s="194" t="s">
        <v>134</v>
      </c>
      <c r="B205" s="195"/>
      <c r="C205" s="196"/>
      <c r="D205" s="29" t="s">
        <v>135</v>
      </c>
      <c r="E205" s="33">
        <f t="shared" ref="E205:F206" si="70">E206</f>
        <v>800</v>
      </c>
      <c r="F205" s="33">
        <f t="shared" si="70"/>
        <v>0</v>
      </c>
      <c r="G205" s="33">
        <f t="shared" ref="G205:G207" si="71">F205/E205*100</f>
        <v>0</v>
      </c>
    </row>
    <row r="206" spans="1:7" s="22" customFormat="1" x14ac:dyDescent="0.3">
      <c r="A206" s="197">
        <v>3</v>
      </c>
      <c r="B206" s="198"/>
      <c r="C206" s="199"/>
      <c r="D206" s="27" t="s">
        <v>9</v>
      </c>
      <c r="E206" s="20">
        <f t="shared" si="70"/>
        <v>800</v>
      </c>
      <c r="F206" s="20">
        <f t="shared" si="70"/>
        <v>0</v>
      </c>
      <c r="G206" s="20">
        <f t="shared" si="71"/>
        <v>0</v>
      </c>
    </row>
    <row r="207" spans="1:7" s="22" customFormat="1" x14ac:dyDescent="0.3">
      <c r="A207" s="183">
        <v>32</v>
      </c>
      <c r="B207" s="184"/>
      <c r="C207" s="185"/>
      <c r="D207" s="27" t="s">
        <v>14</v>
      </c>
      <c r="E207" s="20">
        <f>E208+E210+E213</f>
        <v>800</v>
      </c>
      <c r="F207" s="20">
        <f t="shared" ref="F207" si="72">F208+F210+F213</f>
        <v>0</v>
      </c>
      <c r="G207" s="20">
        <f t="shared" si="71"/>
        <v>0</v>
      </c>
    </row>
    <row r="208" spans="1:7" s="22" customFormat="1" x14ac:dyDescent="0.3">
      <c r="A208" s="183">
        <v>322</v>
      </c>
      <c r="B208" s="184"/>
      <c r="C208" s="185"/>
      <c r="D208" s="27" t="s">
        <v>68</v>
      </c>
      <c r="E208" s="20">
        <f>E209*1</f>
        <v>800</v>
      </c>
      <c r="F208" s="20">
        <f t="shared" ref="F208" si="73">F209</f>
        <v>0</v>
      </c>
      <c r="G208" s="20"/>
    </row>
    <row r="209" spans="1:7" x14ac:dyDescent="0.3">
      <c r="A209" s="186">
        <v>3223</v>
      </c>
      <c r="B209" s="187"/>
      <c r="C209" s="188"/>
      <c r="D209" s="31" t="s">
        <v>68</v>
      </c>
      <c r="E209" s="21">
        <v>800</v>
      </c>
      <c r="F209" s="21"/>
      <c r="G209" s="21"/>
    </row>
    <row r="210" spans="1:7" s="22" customFormat="1" x14ac:dyDescent="0.3">
      <c r="A210" s="183">
        <v>323</v>
      </c>
      <c r="B210" s="184"/>
      <c r="C210" s="185"/>
      <c r="D210" s="27" t="s">
        <v>58</v>
      </c>
      <c r="E210" s="20"/>
      <c r="F210" s="20">
        <f t="shared" ref="F210" si="74">F211+F212</f>
        <v>0</v>
      </c>
      <c r="G210" s="20"/>
    </row>
    <row r="211" spans="1:7" x14ac:dyDescent="0.3">
      <c r="A211" s="186">
        <v>3231</v>
      </c>
      <c r="B211" s="187"/>
      <c r="C211" s="188"/>
      <c r="D211" s="31" t="s">
        <v>93</v>
      </c>
      <c r="E211" s="21"/>
      <c r="F211" s="21"/>
      <c r="G211" s="21"/>
    </row>
    <row r="212" spans="1:7" x14ac:dyDescent="0.3">
      <c r="A212" s="186">
        <v>3239</v>
      </c>
      <c r="B212" s="187"/>
      <c r="C212" s="188"/>
      <c r="D212" s="31" t="s">
        <v>74</v>
      </c>
      <c r="E212" s="21"/>
      <c r="F212" s="21">
        <v>0</v>
      </c>
      <c r="G212" s="21"/>
    </row>
    <row r="213" spans="1:7" s="22" customFormat="1" ht="26.4" x14ac:dyDescent="0.3">
      <c r="A213" s="183">
        <v>329</v>
      </c>
      <c r="B213" s="184"/>
      <c r="C213" s="185"/>
      <c r="D213" s="27" t="s">
        <v>48</v>
      </c>
      <c r="E213" s="20"/>
      <c r="F213" s="20">
        <f t="shared" ref="F213" si="75">F214+F215</f>
        <v>0</v>
      </c>
      <c r="G213" s="20"/>
    </row>
    <row r="214" spans="1:7" x14ac:dyDescent="0.3">
      <c r="A214" s="186">
        <v>3293</v>
      </c>
      <c r="B214" s="187"/>
      <c r="C214" s="188"/>
      <c r="D214" s="31" t="s">
        <v>83</v>
      </c>
      <c r="E214" s="21"/>
      <c r="F214" s="21"/>
      <c r="G214" s="21"/>
    </row>
    <row r="215" spans="1:7" ht="26.4" x14ac:dyDescent="0.3">
      <c r="A215" s="186">
        <v>3299</v>
      </c>
      <c r="B215" s="187"/>
      <c r="C215" s="188"/>
      <c r="D215" s="31" t="s">
        <v>48</v>
      </c>
      <c r="E215" s="21"/>
      <c r="F215" s="21">
        <v>0</v>
      </c>
      <c r="G215" s="21"/>
    </row>
    <row r="216" spans="1:7" s="22" customFormat="1" ht="26.4" x14ac:dyDescent="0.3">
      <c r="A216" s="194" t="s">
        <v>136</v>
      </c>
      <c r="B216" s="195"/>
      <c r="C216" s="196"/>
      <c r="D216" s="29" t="s">
        <v>137</v>
      </c>
      <c r="E216" s="33">
        <f t="shared" ref="E216:F219" si="76">E217</f>
        <v>0</v>
      </c>
      <c r="F216" s="33">
        <f t="shared" si="76"/>
        <v>0</v>
      </c>
      <c r="G216" s="33" t="s">
        <v>242</v>
      </c>
    </row>
    <row r="217" spans="1:7" s="22" customFormat="1" x14ac:dyDescent="0.3">
      <c r="A217" s="197">
        <v>3</v>
      </c>
      <c r="B217" s="198"/>
      <c r="C217" s="199"/>
      <c r="D217" s="27" t="s">
        <v>9</v>
      </c>
      <c r="E217" s="20">
        <f t="shared" si="76"/>
        <v>0</v>
      </c>
      <c r="F217" s="20">
        <f t="shared" si="76"/>
        <v>0</v>
      </c>
      <c r="G217" s="20" t="s">
        <v>242</v>
      </c>
    </row>
    <row r="218" spans="1:7" s="22" customFormat="1" x14ac:dyDescent="0.3">
      <c r="A218" s="183">
        <v>32</v>
      </c>
      <c r="B218" s="184"/>
      <c r="C218" s="185"/>
      <c r="D218" s="27" t="s">
        <v>14</v>
      </c>
      <c r="E218" s="20">
        <f t="shared" si="76"/>
        <v>0</v>
      </c>
      <c r="F218" s="20">
        <f t="shared" si="76"/>
        <v>0</v>
      </c>
      <c r="G218" s="20" t="s">
        <v>242</v>
      </c>
    </row>
    <row r="219" spans="1:7" s="22" customFormat="1" x14ac:dyDescent="0.3">
      <c r="A219" s="183">
        <v>323</v>
      </c>
      <c r="B219" s="184"/>
      <c r="C219" s="185"/>
      <c r="D219" s="27" t="s">
        <v>58</v>
      </c>
      <c r="E219" s="20"/>
      <c r="F219" s="20">
        <f t="shared" si="76"/>
        <v>0</v>
      </c>
      <c r="G219" s="20"/>
    </row>
    <row r="220" spans="1:7" x14ac:dyDescent="0.3">
      <c r="A220" s="186">
        <v>3237</v>
      </c>
      <c r="B220" s="187"/>
      <c r="C220" s="188"/>
      <c r="D220" s="31" t="s">
        <v>59</v>
      </c>
      <c r="E220" s="21"/>
      <c r="F220" s="21">
        <v>0</v>
      </c>
      <c r="G220" s="21"/>
    </row>
    <row r="221" spans="1:7" s="22" customFormat="1" x14ac:dyDescent="0.3">
      <c r="A221" s="194" t="s">
        <v>138</v>
      </c>
      <c r="B221" s="195"/>
      <c r="C221" s="196"/>
      <c r="D221" s="29" t="s">
        <v>139</v>
      </c>
      <c r="E221" s="33">
        <f t="shared" ref="E221" si="77">E222</f>
        <v>127900</v>
      </c>
      <c r="F221" s="33">
        <f>F222*1</f>
        <v>82614.759999999995</v>
      </c>
      <c r="G221" s="33">
        <f t="shared" ref="G221:G223" si="78">F221/E221*100</f>
        <v>64.593244722439408</v>
      </c>
    </row>
    <row r="222" spans="1:7" s="22" customFormat="1" x14ac:dyDescent="0.3">
      <c r="A222" s="197">
        <v>3</v>
      </c>
      <c r="B222" s="198"/>
      <c r="C222" s="199"/>
      <c r="D222" s="27" t="s">
        <v>9</v>
      </c>
      <c r="E222" s="20">
        <f>E223+E228+E238</f>
        <v>127900</v>
      </c>
      <c r="F222" s="20">
        <f t="shared" ref="F222" si="79">F223+F228+F238</f>
        <v>82614.759999999995</v>
      </c>
      <c r="G222" s="20">
        <f t="shared" si="78"/>
        <v>64.593244722439408</v>
      </c>
    </row>
    <row r="223" spans="1:7" s="22" customFormat="1" x14ac:dyDescent="0.3">
      <c r="A223" s="183">
        <v>31</v>
      </c>
      <c r="B223" s="184"/>
      <c r="C223" s="185"/>
      <c r="D223" s="27" t="s">
        <v>10</v>
      </c>
      <c r="E223" s="20">
        <f>E224+E226</f>
        <v>126000</v>
      </c>
      <c r="F223" s="20">
        <f>F224+F226</f>
        <v>82614.759999999995</v>
      </c>
      <c r="G223" s="20">
        <f t="shared" si="78"/>
        <v>65.567269841269834</v>
      </c>
    </row>
    <row r="224" spans="1:7" s="22" customFormat="1" x14ac:dyDescent="0.3">
      <c r="A224" s="183">
        <v>312</v>
      </c>
      <c r="B224" s="184"/>
      <c r="C224" s="185"/>
      <c r="D224" s="27" t="s">
        <v>40</v>
      </c>
      <c r="E224" s="20">
        <f>E225*1</f>
        <v>17000</v>
      </c>
      <c r="F224" s="20">
        <f t="shared" ref="F224" si="80">F225</f>
        <v>14200</v>
      </c>
      <c r="G224" s="20"/>
    </row>
    <row r="225" spans="1:7" x14ac:dyDescent="0.3">
      <c r="A225" s="186">
        <v>3121</v>
      </c>
      <c r="B225" s="187"/>
      <c r="C225" s="188"/>
      <c r="D225" s="31" t="s">
        <v>40</v>
      </c>
      <c r="E225" s="21">
        <v>17000</v>
      </c>
      <c r="F225" s="21">
        <v>14200</v>
      </c>
      <c r="G225" s="21"/>
    </row>
    <row r="226" spans="1:7" x14ac:dyDescent="0.3">
      <c r="A226" s="128">
        <v>313</v>
      </c>
      <c r="B226" s="129"/>
      <c r="C226" s="130"/>
      <c r="D226" s="27" t="s">
        <v>41</v>
      </c>
      <c r="E226" s="20">
        <f>E227*1</f>
        <v>109000</v>
      </c>
      <c r="F226" s="21">
        <f>F227*1</f>
        <v>68414.759999999995</v>
      </c>
      <c r="G226" s="21"/>
    </row>
    <row r="227" spans="1:7" ht="26.4" x14ac:dyDescent="0.3">
      <c r="A227" s="131">
        <v>3132</v>
      </c>
      <c r="B227" s="132"/>
      <c r="C227" s="133"/>
      <c r="D227" s="31" t="s">
        <v>42</v>
      </c>
      <c r="E227" s="21">
        <v>109000</v>
      </c>
      <c r="F227" s="21">
        <v>68414.759999999995</v>
      </c>
      <c r="G227" s="21"/>
    </row>
    <row r="228" spans="1:7" s="22" customFormat="1" x14ac:dyDescent="0.3">
      <c r="A228" s="183">
        <v>32</v>
      </c>
      <c r="B228" s="184"/>
      <c r="C228" s="185"/>
      <c r="D228" s="27" t="s">
        <v>14</v>
      </c>
      <c r="E228" s="20">
        <f>E229+E231+E235</f>
        <v>1900</v>
      </c>
      <c r="F228" s="20">
        <f t="shared" ref="F228" si="81">F229+F231+F235</f>
        <v>0</v>
      </c>
      <c r="G228" s="20">
        <f t="shared" ref="G228" si="82">F228/E228*100</f>
        <v>0</v>
      </c>
    </row>
    <row r="229" spans="1:7" s="22" customFormat="1" x14ac:dyDescent="0.3">
      <c r="A229" s="183">
        <v>321</v>
      </c>
      <c r="B229" s="184"/>
      <c r="C229" s="185"/>
      <c r="D229" s="27" t="s">
        <v>43</v>
      </c>
      <c r="E229" s="20"/>
      <c r="F229" s="20">
        <f t="shared" ref="F229" si="83">F230</f>
        <v>0</v>
      </c>
      <c r="G229" s="20"/>
    </row>
    <row r="230" spans="1:7" x14ac:dyDescent="0.3">
      <c r="A230" s="186">
        <v>3211</v>
      </c>
      <c r="B230" s="187"/>
      <c r="C230" s="188"/>
      <c r="D230" s="31" t="s">
        <v>53</v>
      </c>
      <c r="E230" s="21"/>
      <c r="F230" s="21"/>
      <c r="G230" s="21"/>
    </row>
    <row r="231" spans="1:7" s="22" customFormat="1" x14ac:dyDescent="0.3">
      <c r="A231" s="183">
        <v>323</v>
      </c>
      <c r="B231" s="184"/>
      <c r="C231" s="185"/>
      <c r="D231" s="27" t="s">
        <v>58</v>
      </c>
      <c r="E231" s="20"/>
      <c r="F231" s="20">
        <f t="shared" ref="F231" si="84">F232+F233+F234</f>
        <v>0</v>
      </c>
      <c r="G231" s="20"/>
    </row>
    <row r="232" spans="1:7" x14ac:dyDescent="0.3">
      <c r="A232" s="186">
        <v>3236</v>
      </c>
      <c r="B232" s="187"/>
      <c r="C232" s="188"/>
      <c r="D232" s="31" t="s">
        <v>72</v>
      </c>
      <c r="E232" s="21"/>
      <c r="F232" s="21">
        <v>0</v>
      </c>
      <c r="G232" s="21"/>
    </row>
    <row r="233" spans="1:7" x14ac:dyDescent="0.3">
      <c r="A233" s="186">
        <v>3237</v>
      </c>
      <c r="B233" s="187"/>
      <c r="C233" s="188"/>
      <c r="D233" s="31" t="s">
        <v>59</v>
      </c>
      <c r="E233" s="21"/>
      <c r="F233" s="21">
        <v>0</v>
      </c>
      <c r="G233" s="21"/>
    </row>
    <row r="234" spans="1:7" x14ac:dyDescent="0.3">
      <c r="A234" s="186">
        <v>3239</v>
      </c>
      <c r="B234" s="187"/>
      <c r="C234" s="188"/>
      <c r="D234" s="31" t="s">
        <v>74</v>
      </c>
      <c r="E234" s="21"/>
      <c r="F234" s="21">
        <v>0</v>
      </c>
      <c r="G234" s="21"/>
    </row>
    <row r="235" spans="1:7" s="22" customFormat="1" ht="26.4" x14ac:dyDescent="0.3">
      <c r="A235" s="183">
        <v>329</v>
      </c>
      <c r="B235" s="184"/>
      <c r="C235" s="185"/>
      <c r="D235" s="27" t="s">
        <v>48</v>
      </c>
      <c r="E235" s="20">
        <f>E236+E237</f>
        <v>1900</v>
      </c>
      <c r="F235" s="20">
        <f t="shared" ref="F235" si="85">F236</f>
        <v>0</v>
      </c>
      <c r="G235" s="20"/>
    </row>
    <row r="236" spans="1:7" ht="26.4" x14ac:dyDescent="0.3">
      <c r="A236" s="186">
        <v>3291</v>
      </c>
      <c r="B236" s="187"/>
      <c r="C236" s="188"/>
      <c r="D236" s="31" t="s">
        <v>258</v>
      </c>
      <c r="E236" s="21">
        <v>200</v>
      </c>
      <c r="F236" s="21"/>
      <c r="G236" s="21"/>
    </row>
    <row r="237" spans="1:7" x14ac:dyDescent="0.3">
      <c r="A237" s="131">
        <v>3295</v>
      </c>
      <c r="B237" s="132"/>
      <c r="C237" s="133"/>
      <c r="D237" s="31" t="s">
        <v>47</v>
      </c>
      <c r="E237" s="21">
        <v>1700</v>
      </c>
      <c r="F237" s="21">
        <v>980</v>
      </c>
      <c r="G237" s="21"/>
    </row>
    <row r="238" spans="1:7" s="22" customFormat="1" ht="39.6" x14ac:dyDescent="0.3">
      <c r="A238" s="183">
        <v>37</v>
      </c>
      <c r="B238" s="184"/>
      <c r="C238" s="185"/>
      <c r="D238" s="27" t="s">
        <v>95</v>
      </c>
      <c r="E238" s="20">
        <f t="shared" ref="E238:F239" si="86">E239</f>
        <v>0</v>
      </c>
      <c r="F238" s="20">
        <f t="shared" si="86"/>
        <v>0</v>
      </c>
      <c r="G238" s="20" t="s">
        <v>242</v>
      </c>
    </row>
    <row r="239" spans="1:7" s="22" customFormat="1" ht="26.4" x14ac:dyDescent="0.3">
      <c r="A239" s="183">
        <v>372</v>
      </c>
      <c r="B239" s="184"/>
      <c r="C239" s="185"/>
      <c r="D239" s="27" t="s">
        <v>65</v>
      </c>
      <c r="E239" s="20"/>
      <c r="F239" s="20">
        <f t="shared" si="86"/>
        <v>0</v>
      </c>
      <c r="G239" s="20"/>
    </row>
    <row r="240" spans="1:7" ht="26.4" x14ac:dyDescent="0.3">
      <c r="A240" s="186">
        <v>3722</v>
      </c>
      <c r="B240" s="187"/>
      <c r="C240" s="188"/>
      <c r="D240" s="31" t="s">
        <v>67</v>
      </c>
      <c r="E240" s="21"/>
      <c r="F240" s="21"/>
      <c r="G240" s="21"/>
    </row>
    <row r="241" spans="1:8" s="22" customFormat="1" x14ac:dyDescent="0.3">
      <c r="A241" s="194" t="s">
        <v>140</v>
      </c>
      <c r="B241" s="195"/>
      <c r="C241" s="196"/>
      <c r="D241" s="29" t="s">
        <v>141</v>
      </c>
      <c r="E241" s="33">
        <f t="shared" ref="E241:F242" si="87">E242</f>
        <v>0</v>
      </c>
      <c r="F241" s="33">
        <f t="shared" si="87"/>
        <v>0</v>
      </c>
      <c r="G241" s="33" t="e">
        <f t="shared" ref="G241:G243" si="88">F241/E241*100</f>
        <v>#DIV/0!</v>
      </c>
    </row>
    <row r="242" spans="1:8" s="22" customFormat="1" x14ac:dyDescent="0.3">
      <c r="A242" s="197">
        <v>3</v>
      </c>
      <c r="B242" s="198"/>
      <c r="C242" s="199"/>
      <c r="D242" s="27" t="s">
        <v>9</v>
      </c>
      <c r="E242" s="20">
        <f t="shared" si="87"/>
        <v>0</v>
      </c>
      <c r="F242" s="20">
        <f t="shared" si="87"/>
        <v>0</v>
      </c>
      <c r="G242" s="20" t="e">
        <f t="shared" si="88"/>
        <v>#DIV/0!</v>
      </c>
    </row>
    <row r="243" spans="1:8" s="22" customFormat="1" x14ac:dyDescent="0.3">
      <c r="A243" s="183">
        <v>32</v>
      </c>
      <c r="B243" s="184"/>
      <c r="C243" s="185"/>
      <c r="D243" s="27" t="s">
        <v>14</v>
      </c>
      <c r="E243" s="20"/>
      <c r="F243" s="20">
        <f t="shared" ref="F243" si="89">F244+F248</f>
        <v>0</v>
      </c>
      <c r="G243" s="20" t="e">
        <f t="shared" si="88"/>
        <v>#DIV/0!</v>
      </c>
    </row>
    <row r="244" spans="1:8" s="22" customFormat="1" x14ac:dyDescent="0.3">
      <c r="A244" s="183">
        <v>322</v>
      </c>
      <c r="B244" s="184"/>
      <c r="C244" s="185"/>
      <c r="D244" s="27" t="s">
        <v>45</v>
      </c>
      <c r="E244" s="20"/>
      <c r="F244" s="20">
        <f>F245+F246+F247</f>
        <v>0</v>
      </c>
      <c r="G244" s="20"/>
    </row>
    <row r="245" spans="1:8" ht="26.4" x14ac:dyDescent="0.3">
      <c r="A245" s="186">
        <v>3221</v>
      </c>
      <c r="B245" s="187"/>
      <c r="C245" s="188"/>
      <c r="D245" s="31" t="s">
        <v>90</v>
      </c>
      <c r="E245" s="21"/>
      <c r="F245" s="21">
        <v>0</v>
      </c>
      <c r="G245" s="21"/>
    </row>
    <row r="246" spans="1:8" ht="26.4" x14ac:dyDescent="0.3">
      <c r="A246" s="186">
        <v>3224</v>
      </c>
      <c r="B246" s="187"/>
      <c r="C246" s="188"/>
      <c r="D246" s="31" t="s">
        <v>98</v>
      </c>
      <c r="E246" s="21"/>
      <c r="F246" s="21"/>
      <c r="G246" s="21"/>
    </row>
    <row r="247" spans="1:8" x14ac:dyDescent="0.3">
      <c r="A247" s="186">
        <v>3225</v>
      </c>
      <c r="B247" s="187"/>
      <c r="C247" s="188"/>
      <c r="D247" s="31" t="s">
        <v>91</v>
      </c>
      <c r="E247" s="21"/>
      <c r="F247" s="21">
        <v>0</v>
      </c>
      <c r="G247" s="21"/>
    </row>
    <row r="248" spans="1:8" s="22" customFormat="1" ht="26.4" x14ac:dyDescent="0.3">
      <c r="A248" s="183">
        <v>329</v>
      </c>
      <c r="B248" s="184"/>
      <c r="C248" s="185"/>
      <c r="D248" s="27" t="s">
        <v>48</v>
      </c>
      <c r="E248" s="20"/>
      <c r="F248" s="20">
        <f t="shared" ref="F248" si="90">F249</f>
        <v>0</v>
      </c>
      <c r="G248" s="20"/>
    </row>
    <row r="249" spans="1:8" ht="26.4" x14ac:dyDescent="0.3">
      <c r="A249" s="186">
        <v>3299</v>
      </c>
      <c r="B249" s="187"/>
      <c r="C249" s="188"/>
      <c r="D249" s="31" t="s">
        <v>48</v>
      </c>
      <c r="E249" s="21"/>
      <c r="F249" s="21">
        <v>0</v>
      </c>
      <c r="G249" s="21"/>
    </row>
    <row r="250" spans="1:8" s="22" customFormat="1" ht="26.4" x14ac:dyDescent="0.3">
      <c r="A250" s="194" t="s">
        <v>168</v>
      </c>
      <c r="B250" s="195"/>
      <c r="C250" s="196"/>
      <c r="D250" s="29" t="s">
        <v>167</v>
      </c>
      <c r="E250" s="33">
        <f t="shared" ref="E250:F251" si="91">E251</f>
        <v>0</v>
      </c>
      <c r="F250" s="33">
        <f t="shared" si="91"/>
        <v>0</v>
      </c>
      <c r="G250" s="33" t="s">
        <v>242</v>
      </c>
    </row>
    <row r="251" spans="1:8" s="22" customFormat="1" x14ac:dyDescent="0.3">
      <c r="A251" s="197">
        <v>3</v>
      </c>
      <c r="B251" s="198"/>
      <c r="C251" s="199"/>
      <c r="D251" s="27" t="s">
        <v>9</v>
      </c>
      <c r="E251" s="20">
        <f t="shared" si="91"/>
        <v>0</v>
      </c>
      <c r="F251" s="20">
        <f t="shared" si="91"/>
        <v>0</v>
      </c>
      <c r="G251" s="20" t="s">
        <v>242</v>
      </c>
    </row>
    <row r="252" spans="1:8" s="22" customFormat="1" x14ac:dyDescent="0.3">
      <c r="A252" s="183">
        <v>32</v>
      </c>
      <c r="B252" s="184"/>
      <c r="C252" s="185"/>
      <c r="D252" s="27" t="s">
        <v>14</v>
      </c>
      <c r="E252" s="20">
        <v>0</v>
      </c>
      <c r="F252" s="20">
        <f>F253</f>
        <v>0</v>
      </c>
      <c r="G252" s="20" t="s">
        <v>242</v>
      </c>
    </row>
    <row r="253" spans="1:8" s="22" customFormat="1" ht="26.4" x14ac:dyDescent="0.3">
      <c r="A253" s="183">
        <v>329</v>
      </c>
      <c r="B253" s="184"/>
      <c r="C253" s="185"/>
      <c r="D253" s="27" t="s">
        <v>48</v>
      </c>
      <c r="E253" s="20"/>
      <c r="F253" s="20">
        <f t="shared" ref="F253" si="92">F254</f>
        <v>0</v>
      </c>
      <c r="G253" s="20"/>
    </row>
    <row r="254" spans="1:8" ht="26.4" x14ac:dyDescent="0.3">
      <c r="A254" s="186">
        <v>3299</v>
      </c>
      <c r="B254" s="187"/>
      <c r="C254" s="188"/>
      <c r="D254" s="31" t="s">
        <v>48</v>
      </c>
      <c r="E254" s="21"/>
      <c r="F254" s="21"/>
      <c r="G254" s="21"/>
    </row>
    <row r="255" spans="1:8" s="22" customFormat="1" ht="26.4" x14ac:dyDescent="0.3">
      <c r="A255" s="200" t="s">
        <v>96</v>
      </c>
      <c r="B255" s="201"/>
      <c r="C255" s="202"/>
      <c r="D255" s="28" t="s">
        <v>142</v>
      </c>
      <c r="E255" s="34">
        <f t="shared" ref="E255" si="93">E256+E265</f>
        <v>697000</v>
      </c>
      <c r="F255" s="34">
        <f t="shared" ref="F255" si="94">F256+F265</f>
        <v>434614.56</v>
      </c>
      <c r="G255" s="34">
        <f t="shared" ref="G255:G258" si="95">F255/E255*100</f>
        <v>62.35503012912482</v>
      </c>
      <c r="H255" s="22" t="s">
        <v>261</v>
      </c>
    </row>
    <row r="256" spans="1:8" s="22" customFormat="1" x14ac:dyDescent="0.3">
      <c r="A256" s="194" t="s">
        <v>130</v>
      </c>
      <c r="B256" s="195"/>
      <c r="C256" s="196"/>
      <c r="D256" s="29" t="s">
        <v>131</v>
      </c>
      <c r="E256" s="33">
        <f t="shared" ref="E256:F257" si="96">E257</f>
        <v>0</v>
      </c>
      <c r="F256" s="33">
        <f t="shared" si="96"/>
        <v>0</v>
      </c>
      <c r="G256" s="33" t="e">
        <f t="shared" si="95"/>
        <v>#DIV/0!</v>
      </c>
    </row>
    <row r="257" spans="1:7" s="22" customFormat="1" x14ac:dyDescent="0.3">
      <c r="A257" s="197">
        <v>3</v>
      </c>
      <c r="B257" s="198"/>
      <c r="C257" s="199"/>
      <c r="D257" s="27" t="s">
        <v>9</v>
      </c>
      <c r="E257" s="20">
        <f t="shared" si="96"/>
        <v>0</v>
      </c>
      <c r="F257" s="20">
        <f t="shared" si="96"/>
        <v>0</v>
      </c>
      <c r="G257" s="20" t="e">
        <f t="shared" si="95"/>
        <v>#DIV/0!</v>
      </c>
    </row>
    <row r="258" spans="1:7" s="22" customFormat="1" x14ac:dyDescent="0.3">
      <c r="A258" s="183">
        <v>31</v>
      </c>
      <c r="B258" s="184"/>
      <c r="C258" s="185"/>
      <c r="D258" s="27" t="s">
        <v>10</v>
      </c>
      <c r="E258" s="20"/>
      <c r="F258" s="20">
        <f t="shared" ref="F258" si="97">F259+F261+F263</f>
        <v>0</v>
      </c>
      <c r="G258" s="20" t="e">
        <f t="shared" si="95"/>
        <v>#DIV/0!</v>
      </c>
    </row>
    <row r="259" spans="1:7" s="22" customFormat="1" x14ac:dyDescent="0.3">
      <c r="A259" s="183">
        <v>311</v>
      </c>
      <c r="B259" s="184"/>
      <c r="C259" s="185"/>
      <c r="D259" s="27" t="s">
        <v>114</v>
      </c>
      <c r="E259" s="20"/>
      <c r="F259" s="20">
        <f t="shared" ref="F259" si="98">F260</f>
        <v>0</v>
      </c>
      <c r="G259" s="20"/>
    </row>
    <row r="260" spans="1:7" x14ac:dyDescent="0.3">
      <c r="A260" s="186">
        <v>3111</v>
      </c>
      <c r="B260" s="187"/>
      <c r="C260" s="188"/>
      <c r="D260" s="31" t="s">
        <v>39</v>
      </c>
      <c r="E260" s="21"/>
      <c r="F260" s="21"/>
      <c r="G260" s="21"/>
    </row>
    <row r="261" spans="1:7" s="22" customFormat="1" x14ac:dyDescent="0.3">
      <c r="A261" s="183">
        <v>312</v>
      </c>
      <c r="B261" s="184"/>
      <c r="C261" s="185"/>
      <c r="D261" s="27" t="s">
        <v>40</v>
      </c>
      <c r="E261" s="20"/>
      <c r="F261" s="20">
        <f t="shared" ref="F261" si="99">F262</f>
        <v>0</v>
      </c>
      <c r="G261" s="20"/>
    </row>
    <row r="262" spans="1:7" x14ac:dyDescent="0.3">
      <c r="A262" s="186">
        <v>3121</v>
      </c>
      <c r="B262" s="187"/>
      <c r="C262" s="188"/>
      <c r="D262" s="31" t="s">
        <v>40</v>
      </c>
      <c r="E262" s="21"/>
      <c r="F262" s="21"/>
      <c r="G262" s="21"/>
    </row>
    <row r="263" spans="1:7" s="22" customFormat="1" x14ac:dyDescent="0.3">
      <c r="A263" s="183">
        <v>313</v>
      </c>
      <c r="B263" s="184"/>
      <c r="C263" s="185"/>
      <c r="D263" s="27" t="s">
        <v>41</v>
      </c>
      <c r="E263" s="20"/>
      <c r="F263" s="20">
        <f t="shared" ref="F263" si="100">F264</f>
        <v>0</v>
      </c>
      <c r="G263" s="20"/>
    </row>
    <row r="264" spans="1:7" ht="26.4" x14ac:dyDescent="0.3">
      <c r="A264" s="186">
        <v>3132</v>
      </c>
      <c r="B264" s="187"/>
      <c r="C264" s="188"/>
      <c r="D264" s="31" t="s">
        <v>42</v>
      </c>
      <c r="E264" s="21"/>
      <c r="F264" s="21"/>
      <c r="G264" s="21"/>
    </row>
    <row r="265" spans="1:7" s="22" customFormat="1" x14ac:dyDescent="0.3">
      <c r="A265" s="194" t="s">
        <v>138</v>
      </c>
      <c r="B265" s="195"/>
      <c r="C265" s="196"/>
      <c r="D265" s="29" t="s">
        <v>139</v>
      </c>
      <c r="E265" s="33">
        <f t="shared" ref="E265:F265" si="101">E266</f>
        <v>697000</v>
      </c>
      <c r="F265" s="33">
        <f t="shared" si="101"/>
        <v>434614.56</v>
      </c>
      <c r="G265" s="33">
        <f t="shared" ref="G265:G267" si="102">F265/E265*100</f>
        <v>62.35503012912482</v>
      </c>
    </row>
    <row r="266" spans="1:7" s="22" customFormat="1" x14ac:dyDescent="0.3">
      <c r="A266" s="197">
        <v>3</v>
      </c>
      <c r="B266" s="198"/>
      <c r="C266" s="199"/>
      <c r="D266" s="27" t="s">
        <v>9</v>
      </c>
      <c r="E266" s="20">
        <f>E267+E274+E280</f>
        <v>697000</v>
      </c>
      <c r="F266" s="20">
        <f t="shared" ref="F266" si="103">F267+F274+F280</f>
        <v>434614.56</v>
      </c>
      <c r="G266" s="20">
        <f t="shared" si="102"/>
        <v>62.35503012912482</v>
      </c>
    </row>
    <row r="267" spans="1:7" s="22" customFormat="1" x14ac:dyDescent="0.3">
      <c r="A267" s="183">
        <v>31</v>
      </c>
      <c r="B267" s="184"/>
      <c r="C267" s="185"/>
      <c r="D267" s="27" t="s">
        <v>10</v>
      </c>
      <c r="E267" s="20">
        <f>E268+E270+E272</f>
        <v>660000</v>
      </c>
      <c r="F267" s="20">
        <f t="shared" ref="F267" si="104">F268+F270+F272</f>
        <v>413065.01</v>
      </c>
      <c r="G267" s="20">
        <f t="shared" si="102"/>
        <v>62.585607575757571</v>
      </c>
    </row>
    <row r="268" spans="1:7" s="22" customFormat="1" x14ac:dyDescent="0.3">
      <c r="A268" s="183">
        <v>311</v>
      </c>
      <c r="B268" s="184"/>
      <c r="C268" s="185"/>
      <c r="D268" s="27" t="s">
        <v>114</v>
      </c>
      <c r="E268" s="20">
        <f>E269*1</f>
        <v>660000</v>
      </c>
      <c r="F268" s="20">
        <f t="shared" ref="F268" si="105">F269</f>
        <v>413065.01</v>
      </c>
      <c r="G268" s="20"/>
    </row>
    <row r="269" spans="1:7" x14ac:dyDescent="0.3">
      <c r="A269" s="186">
        <v>3111</v>
      </c>
      <c r="B269" s="187"/>
      <c r="C269" s="188"/>
      <c r="D269" s="31" t="s">
        <v>39</v>
      </c>
      <c r="E269" s="21">
        <v>660000</v>
      </c>
      <c r="F269" s="21">
        <v>413065.01</v>
      </c>
      <c r="G269" s="21"/>
    </row>
    <row r="270" spans="1:7" s="22" customFormat="1" x14ac:dyDescent="0.3">
      <c r="A270" s="183">
        <v>312</v>
      </c>
      <c r="B270" s="184"/>
      <c r="C270" s="185"/>
      <c r="D270" s="27" t="s">
        <v>40</v>
      </c>
      <c r="E270" s="20"/>
      <c r="F270" s="20">
        <f t="shared" ref="F270" si="106">F271</f>
        <v>0</v>
      </c>
      <c r="G270" s="20"/>
    </row>
    <row r="271" spans="1:7" x14ac:dyDescent="0.3">
      <c r="A271" s="186">
        <v>3121</v>
      </c>
      <c r="B271" s="187"/>
      <c r="C271" s="188"/>
      <c r="D271" s="31" t="s">
        <v>40</v>
      </c>
      <c r="E271" s="21"/>
      <c r="F271" s="21"/>
      <c r="G271" s="21"/>
    </row>
    <row r="272" spans="1:7" s="22" customFormat="1" x14ac:dyDescent="0.3">
      <c r="A272" s="183">
        <v>313</v>
      </c>
      <c r="B272" s="184"/>
      <c r="C272" s="185"/>
      <c r="D272" s="27" t="s">
        <v>41</v>
      </c>
      <c r="E272" s="20"/>
      <c r="F272" s="20">
        <f t="shared" ref="F272" si="107">F273</f>
        <v>0</v>
      </c>
      <c r="G272" s="20"/>
    </row>
    <row r="273" spans="1:7" ht="26.4" x14ac:dyDescent="0.3">
      <c r="A273" s="186">
        <v>3132</v>
      </c>
      <c r="B273" s="187"/>
      <c r="C273" s="188"/>
      <c r="D273" s="31" t="s">
        <v>42</v>
      </c>
      <c r="E273" s="21"/>
      <c r="F273" s="21"/>
      <c r="G273" s="21"/>
    </row>
    <row r="274" spans="1:7" s="22" customFormat="1" x14ac:dyDescent="0.3">
      <c r="A274" s="183">
        <v>32</v>
      </c>
      <c r="B274" s="184"/>
      <c r="C274" s="185"/>
      <c r="D274" s="27" t="s">
        <v>14</v>
      </c>
      <c r="E274" s="20">
        <f>E275*1</f>
        <v>37000</v>
      </c>
      <c r="F274" s="20">
        <f t="shared" ref="F274" si="108">F275+F277</f>
        <v>21549.55</v>
      </c>
      <c r="G274" s="20">
        <f t="shared" ref="G274" si="109">F274/E274*100</f>
        <v>58.242027027027021</v>
      </c>
    </row>
    <row r="275" spans="1:7" s="22" customFormat="1" x14ac:dyDescent="0.3">
      <c r="A275" s="183">
        <v>321</v>
      </c>
      <c r="B275" s="184"/>
      <c r="C275" s="185"/>
      <c r="D275" s="27" t="s">
        <v>43</v>
      </c>
      <c r="E275" s="20">
        <f>E276*1</f>
        <v>37000</v>
      </c>
      <c r="F275" s="20">
        <f t="shared" ref="F275" si="110">F276</f>
        <v>21549.55</v>
      </c>
      <c r="G275" s="20"/>
    </row>
    <row r="276" spans="1:7" ht="26.4" x14ac:dyDescent="0.3">
      <c r="A276" s="186">
        <v>3212</v>
      </c>
      <c r="B276" s="187"/>
      <c r="C276" s="188"/>
      <c r="D276" s="31" t="s">
        <v>116</v>
      </c>
      <c r="E276" s="21">
        <v>37000</v>
      </c>
      <c r="F276" s="21">
        <v>21549.55</v>
      </c>
      <c r="G276" s="21"/>
    </row>
    <row r="277" spans="1:7" s="22" customFormat="1" ht="26.4" x14ac:dyDescent="0.3">
      <c r="A277" s="183">
        <v>329</v>
      </c>
      <c r="B277" s="184"/>
      <c r="C277" s="185"/>
      <c r="D277" s="27" t="s">
        <v>48</v>
      </c>
      <c r="E277" s="20"/>
      <c r="F277" s="20">
        <f t="shared" ref="F277" si="111">F278+F279</f>
        <v>0</v>
      </c>
      <c r="G277" s="20"/>
    </row>
    <row r="278" spans="1:7" x14ac:dyDescent="0.3">
      <c r="A278" s="186">
        <v>3295</v>
      </c>
      <c r="B278" s="187"/>
      <c r="C278" s="188"/>
      <c r="D278" s="31" t="s">
        <v>47</v>
      </c>
      <c r="E278" s="21"/>
      <c r="F278" s="21"/>
      <c r="G278" s="21"/>
    </row>
    <row r="279" spans="1:7" x14ac:dyDescent="0.3">
      <c r="A279" s="186">
        <v>3296</v>
      </c>
      <c r="B279" s="187"/>
      <c r="C279" s="188"/>
      <c r="D279" s="31" t="s">
        <v>49</v>
      </c>
      <c r="E279" s="21"/>
      <c r="F279" s="21"/>
      <c r="G279" s="21"/>
    </row>
    <row r="280" spans="1:7" s="22" customFormat="1" x14ac:dyDescent="0.3">
      <c r="A280" s="183">
        <v>34</v>
      </c>
      <c r="B280" s="184"/>
      <c r="C280" s="185"/>
      <c r="D280" s="27" t="s">
        <v>50</v>
      </c>
      <c r="E280" s="20"/>
      <c r="F280" s="20">
        <f t="shared" ref="F280:F281" si="112">F281</f>
        <v>0</v>
      </c>
      <c r="G280" s="20" t="e">
        <f t="shared" ref="G280" si="113">F280/E280*100</f>
        <v>#DIV/0!</v>
      </c>
    </row>
    <row r="281" spans="1:7" s="22" customFormat="1" x14ac:dyDescent="0.3">
      <c r="A281" s="183">
        <v>343</v>
      </c>
      <c r="B281" s="184"/>
      <c r="C281" s="185"/>
      <c r="D281" s="27" t="s">
        <v>51</v>
      </c>
      <c r="E281" s="20"/>
      <c r="F281" s="20">
        <f t="shared" si="112"/>
        <v>0</v>
      </c>
      <c r="G281" s="20"/>
    </row>
    <row r="282" spans="1:7" x14ac:dyDescent="0.3">
      <c r="A282" s="186">
        <v>3433</v>
      </c>
      <c r="B282" s="187"/>
      <c r="C282" s="188"/>
      <c r="D282" s="31" t="s">
        <v>52</v>
      </c>
      <c r="E282" s="21"/>
      <c r="F282" s="21"/>
      <c r="G282" s="21"/>
    </row>
    <row r="283" spans="1:7" s="22" customFormat="1" x14ac:dyDescent="0.3">
      <c r="A283" s="200" t="s">
        <v>127</v>
      </c>
      <c r="B283" s="201"/>
      <c r="C283" s="202"/>
      <c r="D283" s="28" t="s">
        <v>104</v>
      </c>
      <c r="E283" s="34">
        <f t="shared" ref="E283:F285" si="114">E284</f>
        <v>0</v>
      </c>
      <c r="F283" s="34">
        <f t="shared" si="114"/>
        <v>0</v>
      </c>
      <c r="G283" s="34" t="e">
        <f t="shared" ref="G283:G286" si="115">F283/E283*100</f>
        <v>#DIV/0!</v>
      </c>
    </row>
    <row r="284" spans="1:7" s="22" customFormat="1" x14ac:dyDescent="0.3">
      <c r="A284" s="194" t="s">
        <v>138</v>
      </c>
      <c r="B284" s="195"/>
      <c r="C284" s="196"/>
      <c r="D284" s="29" t="s">
        <v>139</v>
      </c>
      <c r="E284" s="33">
        <f t="shared" si="114"/>
        <v>0</v>
      </c>
      <c r="F284" s="33">
        <f t="shared" si="114"/>
        <v>0</v>
      </c>
      <c r="G284" s="33" t="e">
        <f t="shared" si="115"/>
        <v>#DIV/0!</v>
      </c>
    </row>
    <row r="285" spans="1:7" s="22" customFormat="1" x14ac:dyDescent="0.3">
      <c r="A285" s="197">
        <v>3</v>
      </c>
      <c r="B285" s="198"/>
      <c r="C285" s="199"/>
      <c r="D285" s="27" t="s">
        <v>9</v>
      </c>
      <c r="E285" s="20">
        <f t="shared" si="114"/>
        <v>0</v>
      </c>
      <c r="F285" s="20">
        <f t="shared" si="114"/>
        <v>0</v>
      </c>
      <c r="G285" s="20" t="e">
        <f t="shared" si="115"/>
        <v>#DIV/0!</v>
      </c>
    </row>
    <row r="286" spans="1:7" s="22" customFormat="1" x14ac:dyDescent="0.3">
      <c r="A286" s="183">
        <v>32</v>
      </c>
      <c r="B286" s="184"/>
      <c r="C286" s="185"/>
      <c r="D286" s="27" t="s">
        <v>14</v>
      </c>
      <c r="E286" s="20"/>
      <c r="F286" s="20">
        <f t="shared" ref="F286" si="116">F287+F290+F292</f>
        <v>0</v>
      </c>
      <c r="G286" s="20" t="e">
        <f t="shared" si="115"/>
        <v>#DIV/0!</v>
      </c>
    </row>
    <row r="287" spans="1:7" s="22" customFormat="1" x14ac:dyDescent="0.3">
      <c r="A287" s="183">
        <v>321</v>
      </c>
      <c r="B287" s="184"/>
      <c r="C287" s="185"/>
      <c r="D287" s="27" t="s">
        <v>43</v>
      </c>
      <c r="E287" s="20"/>
      <c r="F287" s="20">
        <f t="shared" ref="F287" si="117">SUM(F288+F289)</f>
        <v>0</v>
      </c>
      <c r="G287" s="20"/>
    </row>
    <row r="288" spans="1:7" x14ac:dyDescent="0.3">
      <c r="A288" s="186">
        <v>3211</v>
      </c>
      <c r="B288" s="187"/>
      <c r="C288" s="188"/>
      <c r="D288" s="31" t="s">
        <v>53</v>
      </c>
      <c r="E288" s="21"/>
      <c r="F288" s="21"/>
      <c r="G288" s="21"/>
    </row>
    <row r="289" spans="1:8" x14ac:dyDescent="0.3">
      <c r="A289" s="186">
        <v>3213</v>
      </c>
      <c r="B289" s="187"/>
      <c r="C289" s="188"/>
      <c r="D289" s="31" t="s">
        <v>54</v>
      </c>
      <c r="E289" s="21"/>
      <c r="F289" s="21"/>
      <c r="G289" s="21"/>
    </row>
    <row r="290" spans="1:8" s="22" customFormat="1" x14ac:dyDescent="0.3">
      <c r="A290" s="183">
        <v>323</v>
      </c>
      <c r="B290" s="184"/>
      <c r="C290" s="185"/>
      <c r="D290" s="27" t="s">
        <v>58</v>
      </c>
      <c r="E290" s="20"/>
      <c r="F290" s="20">
        <f t="shared" ref="F290" si="118">F291</f>
        <v>0</v>
      </c>
      <c r="G290" s="20"/>
    </row>
    <row r="291" spans="1:8" x14ac:dyDescent="0.3">
      <c r="A291" s="186">
        <v>3237</v>
      </c>
      <c r="B291" s="187"/>
      <c r="C291" s="188"/>
      <c r="D291" s="31" t="s">
        <v>59</v>
      </c>
      <c r="E291" s="21"/>
      <c r="F291" s="21"/>
      <c r="G291" s="21"/>
    </row>
    <row r="292" spans="1:8" s="22" customFormat="1" ht="26.4" x14ac:dyDescent="0.3">
      <c r="A292" s="183">
        <v>329</v>
      </c>
      <c r="B292" s="184"/>
      <c r="C292" s="185"/>
      <c r="D292" s="27" t="s">
        <v>48</v>
      </c>
      <c r="E292" s="20"/>
      <c r="F292" s="20">
        <f t="shared" ref="F292" si="119">F293</f>
        <v>0</v>
      </c>
      <c r="G292" s="20"/>
    </row>
    <row r="293" spans="1:8" ht="26.4" x14ac:dyDescent="0.3">
      <c r="A293" s="186">
        <v>3299</v>
      </c>
      <c r="B293" s="187"/>
      <c r="C293" s="188"/>
      <c r="D293" s="31" t="s">
        <v>48</v>
      </c>
      <c r="E293" s="21"/>
      <c r="F293" s="21"/>
      <c r="G293" s="21"/>
    </row>
    <row r="294" spans="1:8" s="22" customFormat="1" x14ac:dyDescent="0.3">
      <c r="A294" s="200" t="s">
        <v>103</v>
      </c>
      <c r="B294" s="201"/>
      <c r="C294" s="202"/>
      <c r="D294" s="28" t="s">
        <v>106</v>
      </c>
      <c r="E294" s="34">
        <f t="shared" ref="E294:F296" si="120">E295</f>
        <v>0</v>
      </c>
      <c r="F294" s="34">
        <f t="shared" si="120"/>
        <v>0</v>
      </c>
      <c r="G294" s="34" t="e">
        <f t="shared" ref="G294:G297" si="121">F294/E294*100</f>
        <v>#DIV/0!</v>
      </c>
    </row>
    <row r="295" spans="1:8" s="22" customFormat="1" x14ac:dyDescent="0.3">
      <c r="A295" s="194" t="s">
        <v>138</v>
      </c>
      <c r="B295" s="195"/>
      <c r="C295" s="196"/>
      <c r="D295" s="29" t="s">
        <v>139</v>
      </c>
      <c r="E295" s="33">
        <f t="shared" si="120"/>
        <v>0</v>
      </c>
      <c r="F295" s="33">
        <f t="shared" si="120"/>
        <v>0</v>
      </c>
      <c r="G295" s="33" t="e">
        <f t="shared" si="121"/>
        <v>#DIV/0!</v>
      </c>
    </row>
    <row r="296" spans="1:8" s="22" customFormat="1" x14ac:dyDescent="0.3">
      <c r="A296" s="197">
        <v>3</v>
      </c>
      <c r="B296" s="198"/>
      <c r="C296" s="199"/>
      <c r="D296" s="27" t="s">
        <v>9</v>
      </c>
      <c r="E296" s="20">
        <f t="shared" si="120"/>
        <v>0</v>
      </c>
      <c r="F296" s="20">
        <f t="shared" si="120"/>
        <v>0</v>
      </c>
      <c r="G296" s="20" t="e">
        <f t="shared" si="121"/>
        <v>#DIV/0!</v>
      </c>
    </row>
    <row r="297" spans="1:8" s="22" customFormat="1" x14ac:dyDescent="0.3">
      <c r="A297" s="183">
        <v>32</v>
      </c>
      <c r="B297" s="184"/>
      <c r="C297" s="185"/>
      <c r="D297" s="27" t="s">
        <v>14</v>
      </c>
      <c r="E297" s="20"/>
      <c r="F297" s="20">
        <f t="shared" ref="F297" si="122">F298+F300</f>
        <v>0</v>
      </c>
      <c r="G297" s="20" t="e">
        <f t="shared" si="121"/>
        <v>#DIV/0!</v>
      </c>
    </row>
    <row r="298" spans="1:8" s="22" customFormat="1" x14ac:dyDescent="0.3">
      <c r="A298" s="183">
        <v>321</v>
      </c>
      <c r="B298" s="184"/>
      <c r="C298" s="185"/>
      <c r="D298" s="27" t="s">
        <v>43</v>
      </c>
      <c r="E298" s="20"/>
      <c r="F298" s="20">
        <f t="shared" ref="F298" si="123">F299</f>
        <v>0</v>
      </c>
      <c r="G298" s="20"/>
    </row>
    <row r="299" spans="1:8" x14ac:dyDescent="0.3">
      <c r="A299" s="186">
        <v>3211</v>
      </c>
      <c r="B299" s="187"/>
      <c r="C299" s="188"/>
      <c r="D299" s="31" t="s">
        <v>53</v>
      </c>
      <c r="E299" s="21"/>
      <c r="F299" s="21">
        <v>0</v>
      </c>
      <c r="G299" s="21"/>
    </row>
    <row r="300" spans="1:8" s="22" customFormat="1" x14ac:dyDescent="0.3">
      <c r="A300" s="183">
        <v>323</v>
      </c>
      <c r="B300" s="184"/>
      <c r="C300" s="185"/>
      <c r="D300" s="27" t="s">
        <v>58</v>
      </c>
      <c r="E300" s="20"/>
      <c r="F300" s="20">
        <f t="shared" ref="F300" si="124">F301</f>
        <v>0</v>
      </c>
      <c r="G300" s="20"/>
    </row>
    <row r="301" spans="1:8" x14ac:dyDescent="0.3">
      <c r="A301" s="186">
        <v>3231</v>
      </c>
      <c r="B301" s="187"/>
      <c r="C301" s="188"/>
      <c r="D301" s="31" t="s">
        <v>93</v>
      </c>
      <c r="E301" s="21"/>
      <c r="F301" s="21">
        <v>0</v>
      </c>
      <c r="G301" s="21"/>
    </row>
    <row r="302" spans="1:8" s="22" customFormat="1" x14ac:dyDescent="0.3">
      <c r="A302" s="200" t="s">
        <v>105</v>
      </c>
      <c r="B302" s="201"/>
      <c r="C302" s="202"/>
      <c r="D302" s="28" t="s">
        <v>143</v>
      </c>
      <c r="E302" s="34">
        <f>E316+E331</f>
        <v>31200</v>
      </c>
      <c r="F302" s="34">
        <f t="shared" ref="F302" si="125">F303+F316+F331</f>
        <v>22454.51</v>
      </c>
      <c r="G302" s="34">
        <f t="shared" ref="G302" si="126">F302/E302*100</f>
        <v>71.969583333333333</v>
      </c>
      <c r="H302" s="22" t="s">
        <v>261</v>
      </c>
    </row>
    <row r="303" spans="1:8" s="22" customFormat="1" ht="39.6" x14ac:dyDescent="0.3">
      <c r="A303" s="194" t="s">
        <v>144</v>
      </c>
      <c r="B303" s="195"/>
      <c r="C303" s="196"/>
      <c r="D303" s="29" t="s">
        <v>145</v>
      </c>
      <c r="E303" s="33">
        <f t="shared" ref="E303:F303" si="127">E304+E312</f>
        <v>0</v>
      </c>
      <c r="F303" s="33">
        <f t="shared" si="127"/>
        <v>0</v>
      </c>
      <c r="G303" s="33" t="s">
        <v>242</v>
      </c>
    </row>
    <row r="304" spans="1:8" s="22" customFormat="1" x14ac:dyDescent="0.3">
      <c r="A304" s="197">
        <v>3</v>
      </c>
      <c r="B304" s="198"/>
      <c r="C304" s="199"/>
      <c r="D304" s="27" t="s">
        <v>9</v>
      </c>
      <c r="E304" s="20">
        <f t="shared" ref="E304:F304" si="128">E305</f>
        <v>0</v>
      </c>
      <c r="F304" s="20">
        <f t="shared" si="128"/>
        <v>0</v>
      </c>
      <c r="G304" s="20" t="s">
        <v>242</v>
      </c>
    </row>
    <row r="305" spans="1:7" s="22" customFormat="1" x14ac:dyDescent="0.3">
      <c r="A305" s="183">
        <v>32</v>
      </c>
      <c r="B305" s="184"/>
      <c r="C305" s="185"/>
      <c r="D305" s="27" t="s">
        <v>14</v>
      </c>
      <c r="E305" s="20">
        <f t="shared" ref="E305:F305" si="129">E306+E310</f>
        <v>0</v>
      </c>
      <c r="F305" s="20">
        <f t="shared" si="129"/>
        <v>0</v>
      </c>
      <c r="G305" s="20" t="s">
        <v>242</v>
      </c>
    </row>
    <row r="306" spans="1:7" s="22" customFormat="1" x14ac:dyDescent="0.3">
      <c r="A306" s="183">
        <v>322</v>
      </c>
      <c r="B306" s="184"/>
      <c r="C306" s="185"/>
      <c r="D306" s="27" t="s">
        <v>45</v>
      </c>
      <c r="E306" s="20"/>
      <c r="F306" s="20">
        <f t="shared" ref="F306" si="130">SUM(F307+F308+F309)</f>
        <v>0</v>
      </c>
      <c r="G306" s="20"/>
    </row>
    <row r="307" spans="1:7" ht="26.4" x14ac:dyDescent="0.3">
      <c r="A307" s="186">
        <v>3221</v>
      </c>
      <c r="B307" s="187"/>
      <c r="C307" s="188"/>
      <c r="D307" s="31" t="s">
        <v>90</v>
      </c>
      <c r="E307" s="21"/>
      <c r="F307" s="21"/>
      <c r="G307" s="21"/>
    </row>
    <row r="308" spans="1:7" x14ac:dyDescent="0.3">
      <c r="A308" s="186">
        <v>3222</v>
      </c>
      <c r="B308" s="187"/>
      <c r="C308" s="188"/>
      <c r="D308" s="31" t="s">
        <v>57</v>
      </c>
      <c r="E308" s="21"/>
      <c r="F308" s="21">
        <v>0</v>
      </c>
      <c r="G308" s="21"/>
    </row>
    <row r="309" spans="1:7" x14ac:dyDescent="0.3">
      <c r="A309" s="186">
        <v>3225</v>
      </c>
      <c r="B309" s="187"/>
      <c r="C309" s="188"/>
      <c r="D309" s="31" t="s">
        <v>91</v>
      </c>
      <c r="E309" s="21"/>
      <c r="F309" s="21">
        <v>0</v>
      </c>
      <c r="G309" s="21"/>
    </row>
    <row r="310" spans="1:7" s="22" customFormat="1" x14ac:dyDescent="0.3">
      <c r="A310" s="183">
        <v>323</v>
      </c>
      <c r="B310" s="184"/>
      <c r="C310" s="185"/>
      <c r="D310" s="27" t="s">
        <v>58</v>
      </c>
      <c r="E310" s="20"/>
      <c r="F310" s="20">
        <f t="shared" ref="F310" si="131">F311</f>
        <v>0</v>
      </c>
      <c r="G310" s="20"/>
    </row>
    <row r="311" spans="1:7" x14ac:dyDescent="0.3">
      <c r="A311" s="186">
        <v>3236</v>
      </c>
      <c r="B311" s="187"/>
      <c r="C311" s="188"/>
      <c r="D311" s="31" t="s">
        <v>72</v>
      </c>
      <c r="E311" s="21"/>
      <c r="F311" s="21">
        <v>0</v>
      </c>
      <c r="G311" s="21"/>
    </row>
    <row r="312" spans="1:7" s="22" customFormat="1" ht="26.4" x14ac:dyDescent="0.3">
      <c r="A312" s="197">
        <v>4</v>
      </c>
      <c r="B312" s="198"/>
      <c r="C312" s="199"/>
      <c r="D312" s="27" t="s">
        <v>11</v>
      </c>
      <c r="E312" s="20">
        <f t="shared" ref="E312:F314" si="132">E313</f>
        <v>0</v>
      </c>
      <c r="F312" s="20">
        <f t="shared" si="132"/>
        <v>0</v>
      </c>
      <c r="G312" s="20" t="s">
        <v>242</v>
      </c>
    </row>
    <row r="313" spans="1:7" s="22" customFormat="1" ht="26.4" x14ac:dyDescent="0.3">
      <c r="A313" s="183">
        <v>42</v>
      </c>
      <c r="B313" s="184"/>
      <c r="C313" s="185"/>
      <c r="D313" s="27" t="s">
        <v>19</v>
      </c>
      <c r="E313" s="20">
        <f t="shared" si="132"/>
        <v>0</v>
      </c>
      <c r="F313" s="20">
        <f t="shared" si="132"/>
        <v>0</v>
      </c>
      <c r="G313" s="20" t="s">
        <v>242</v>
      </c>
    </row>
    <row r="314" spans="1:7" s="22" customFormat="1" x14ac:dyDescent="0.3">
      <c r="A314" s="183">
        <v>422</v>
      </c>
      <c r="B314" s="184"/>
      <c r="C314" s="185"/>
      <c r="D314" s="27" t="s">
        <v>60</v>
      </c>
      <c r="E314" s="20"/>
      <c r="F314" s="20">
        <f t="shared" si="132"/>
        <v>0</v>
      </c>
      <c r="G314" s="20"/>
    </row>
    <row r="315" spans="1:7" ht="26.4" x14ac:dyDescent="0.3">
      <c r="A315" s="186">
        <v>4227</v>
      </c>
      <c r="B315" s="187"/>
      <c r="C315" s="188"/>
      <c r="D315" s="31" t="s">
        <v>159</v>
      </c>
      <c r="E315" s="21"/>
      <c r="F315" s="21">
        <v>0</v>
      </c>
      <c r="G315" s="21"/>
    </row>
    <row r="316" spans="1:7" s="22" customFormat="1" ht="26.4" x14ac:dyDescent="0.3">
      <c r="A316" s="194" t="s">
        <v>134</v>
      </c>
      <c r="B316" s="195"/>
      <c r="C316" s="196"/>
      <c r="D316" s="29" t="s">
        <v>135</v>
      </c>
      <c r="E316" s="33">
        <f t="shared" ref="E316:F316" si="133">E317+E327</f>
        <v>2200</v>
      </c>
      <c r="F316" s="33">
        <f t="shared" si="133"/>
        <v>0</v>
      </c>
      <c r="G316" s="33" t="s">
        <v>242</v>
      </c>
    </row>
    <row r="317" spans="1:7" s="22" customFormat="1" x14ac:dyDescent="0.3">
      <c r="A317" s="197">
        <v>3</v>
      </c>
      <c r="B317" s="198"/>
      <c r="C317" s="199"/>
      <c r="D317" s="27" t="s">
        <v>9</v>
      </c>
      <c r="E317" s="20">
        <f t="shared" ref="E317:F317" si="134">E318</f>
        <v>2200</v>
      </c>
      <c r="F317" s="20">
        <f t="shared" si="134"/>
        <v>0</v>
      </c>
      <c r="G317" s="20" t="s">
        <v>242</v>
      </c>
    </row>
    <row r="318" spans="1:7" s="22" customFormat="1" x14ac:dyDescent="0.3">
      <c r="A318" s="183">
        <v>32</v>
      </c>
      <c r="B318" s="184"/>
      <c r="C318" s="185"/>
      <c r="D318" s="27" t="s">
        <v>14</v>
      </c>
      <c r="E318" s="20">
        <f t="shared" ref="E318:F318" si="135">E319+E321+E325</f>
        <v>2200</v>
      </c>
      <c r="F318" s="20">
        <f t="shared" si="135"/>
        <v>0</v>
      </c>
      <c r="G318" s="20" t="s">
        <v>242</v>
      </c>
    </row>
    <row r="319" spans="1:7" s="22" customFormat="1" x14ac:dyDescent="0.3">
      <c r="A319" s="183">
        <v>321</v>
      </c>
      <c r="B319" s="184"/>
      <c r="C319" s="185"/>
      <c r="D319" s="27" t="s">
        <v>43</v>
      </c>
      <c r="E319" s="20"/>
      <c r="F319" s="20">
        <f t="shared" ref="F319" si="136">F320</f>
        <v>0</v>
      </c>
      <c r="G319" s="20"/>
    </row>
    <row r="320" spans="1:7" x14ac:dyDescent="0.3">
      <c r="A320" s="186">
        <v>3213</v>
      </c>
      <c r="B320" s="187"/>
      <c r="C320" s="188"/>
      <c r="D320" s="31" t="s">
        <v>54</v>
      </c>
      <c r="E320" s="21"/>
      <c r="F320" s="21">
        <v>0</v>
      </c>
      <c r="G320" s="21"/>
    </row>
    <row r="321" spans="1:7" s="22" customFormat="1" x14ac:dyDescent="0.3">
      <c r="A321" s="183">
        <v>322</v>
      </c>
      <c r="B321" s="184"/>
      <c r="C321" s="185"/>
      <c r="D321" s="27" t="s">
        <v>45</v>
      </c>
      <c r="E321" s="20">
        <f>E322+E323+E324</f>
        <v>2200</v>
      </c>
      <c r="F321" s="20">
        <f t="shared" ref="F321" si="137">F322+F323+F324</f>
        <v>0</v>
      </c>
      <c r="G321" s="20"/>
    </row>
    <row r="322" spans="1:7" ht="26.4" x14ac:dyDescent="0.3">
      <c r="A322" s="186">
        <v>3221</v>
      </c>
      <c r="B322" s="187"/>
      <c r="C322" s="188"/>
      <c r="D322" s="31" t="s">
        <v>90</v>
      </c>
      <c r="E322" s="21">
        <v>500</v>
      </c>
      <c r="F322" s="21">
        <v>0</v>
      </c>
      <c r="G322" s="21"/>
    </row>
    <row r="323" spans="1:7" x14ac:dyDescent="0.3">
      <c r="A323" s="186">
        <v>3222</v>
      </c>
      <c r="B323" s="187"/>
      <c r="C323" s="188"/>
      <c r="D323" s="31" t="s">
        <v>57</v>
      </c>
      <c r="E323" s="21"/>
      <c r="F323" s="21">
        <v>0</v>
      </c>
      <c r="G323" s="21"/>
    </row>
    <row r="324" spans="1:7" x14ac:dyDescent="0.3">
      <c r="A324" s="186">
        <v>3225</v>
      </c>
      <c r="B324" s="187"/>
      <c r="C324" s="188"/>
      <c r="D324" s="31" t="s">
        <v>91</v>
      </c>
      <c r="E324" s="21">
        <v>1700</v>
      </c>
      <c r="F324" s="21">
        <v>0</v>
      </c>
      <c r="G324" s="21"/>
    </row>
    <row r="325" spans="1:7" s="22" customFormat="1" x14ac:dyDescent="0.3">
      <c r="A325" s="183">
        <v>323</v>
      </c>
      <c r="B325" s="184"/>
      <c r="C325" s="185"/>
      <c r="D325" s="27" t="s">
        <v>58</v>
      </c>
      <c r="E325" s="20"/>
      <c r="F325" s="20">
        <f t="shared" ref="F325" si="138">F326</f>
        <v>0</v>
      </c>
      <c r="G325" s="20"/>
    </row>
    <row r="326" spans="1:7" x14ac:dyDescent="0.3">
      <c r="A326" s="186">
        <v>3236</v>
      </c>
      <c r="B326" s="187"/>
      <c r="C326" s="188"/>
      <c r="D326" s="31" t="s">
        <v>72</v>
      </c>
      <c r="E326" s="21"/>
      <c r="F326" s="21">
        <v>0</v>
      </c>
      <c r="G326" s="21"/>
    </row>
    <row r="327" spans="1:7" s="22" customFormat="1" ht="26.4" x14ac:dyDescent="0.3">
      <c r="A327" s="197">
        <v>4</v>
      </c>
      <c r="B327" s="198"/>
      <c r="C327" s="199"/>
      <c r="D327" s="27" t="s">
        <v>11</v>
      </c>
      <c r="E327" s="20">
        <f t="shared" ref="E327:F329" si="139">E328</f>
        <v>0</v>
      </c>
      <c r="F327" s="20">
        <f t="shared" si="139"/>
        <v>0</v>
      </c>
      <c r="G327" s="20" t="s">
        <v>242</v>
      </c>
    </row>
    <row r="328" spans="1:7" s="22" customFormat="1" ht="26.4" x14ac:dyDescent="0.3">
      <c r="A328" s="183">
        <v>42</v>
      </c>
      <c r="B328" s="184"/>
      <c r="C328" s="185"/>
      <c r="D328" s="27" t="s">
        <v>19</v>
      </c>
      <c r="E328" s="20">
        <f t="shared" si="139"/>
        <v>0</v>
      </c>
      <c r="F328" s="20">
        <f t="shared" si="139"/>
        <v>0</v>
      </c>
      <c r="G328" s="20" t="s">
        <v>242</v>
      </c>
    </row>
    <row r="329" spans="1:7" s="22" customFormat="1" x14ac:dyDescent="0.3">
      <c r="A329" s="183">
        <v>422</v>
      </c>
      <c r="B329" s="184"/>
      <c r="C329" s="185"/>
      <c r="D329" s="27" t="s">
        <v>60</v>
      </c>
      <c r="E329" s="20"/>
      <c r="F329" s="20">
        <f t="shared" si="139"/>
        <v>0</v>
      </c>
      <c r="G329" s="20"/>
    </row>
    <row r="330" spans="1:7" ht="26.4" x14ac:dyDescent="0.3">
      <c r="A330" s="186">
        <v>4227</v>
      </c>
      <c r="B330" s="187"/>
      <c r="C330" s="188"/>
      <c r="D330" s="31" t="s">
        <v>159</v>
      </c>
      <c r="E330" s="21"/>
      <c r="F330" s="21">
        <v>0</v>
      </c>
      <c r="G330" s="21"/>
    </row>
    <row r="331" spans="1:7" s="22" customFormat="1" x14ac:dyDescent="0.3">
      <c r="A331" s="194" t="s">
        <v>138</v>
      </c>
      <c r="B331" s="195"/>
      <c r="C331" s="196"/>
      <c r="D331" s="29" t="s">
        <v>139</v>
      </c>
      <c r="E331" s="33">
        <f>E332+E336</f>
        <v>29000</v>
      </c>
      <c r="F331" s="33">
        <f t="shared" ref="E331:F334" si="140">F332</f>
        <v>22454.51</v>
      </c>
      <c r="G331" s="33">
        <f t="shared" ref="G331:G333" si="141">F331/E331*100</f>
        <v>77.429344827586206</v>
      </c>
    </row>
    <row r="332" spans="1:7" s="22" customFormat="1" x14ac:dyDescent="0.3">
      <c r="A332" s="197">
        <v>3</v>
      </c>
      <c r="B332" s="198"/>
      <c r="C332" s="199"/>
      <c r="D332" s="27" t="s">
        <v>9</v>
      </c>
      <c r="E332" s="20">
        <f t="shared" si="140"/>
        <v>28000</v>
      </c>
      <c r="F332" s="20">
        <f t="shared" si="140"/>
        <v>22454.51</v>
      </c>
      <c r="G332" s="20">
        <f t="shared" si="141"/>
        <v>80.194678571428568</v>
      </c>
    </row>
    <row r="333" spans="1:7" s="22" customFormat="1" x14ac:dyDescent="0.3">
      <c r="A333" s="183">
        <v>32</v>
      </c>
      <c r="B333" s="184"/>
      <c r="C333" s="185"/>
      <c r="D333" s="27" t="s">
        <v>14</v>
      </c>
      <c r="E333" s="20">
        <f>E334*1</f>
        <v>28000</v>
      </c>
      <c r="F333" s="20">
        <f t="shared" si="140"/>
        <v>22454.51</v>
      </c>
      <c r="G333" s="20">
        <f t="shared" si="141"/>
        <v>80.194678571428568</v>
      </c>
    </row>
    <row r="334" spans="1:7" s="22" customFormat="1" x14ac:dyDescent="0.3">
      <c r="A334" s="183">
        <v>322</v>
      </c>
      <c r="B334" s="184"/>
      <c r="C334" s="185"/>
      <c r="D334" s="27" t="s">
        <v>45</v>
      </c>
      <c r="E334" s="20">
        <f>E335*1</f>
        <v>28000</v>
      </c>
      <c r="F334" s="20">
        <f t="shared" si="140"/>
        <v>22454.51</v>
      </c>
      <c r="G334" s="20"/>
    </row>
    <row r="335" spans="1:7" x14ac:dyDescent="0.3">
      <c r="A335" s="186">
        <v>3222</v>
      </c>
      <c r="B335" s="187"/>
      <c r="C335" s="188"/>
      <c r="D335" s="31" t="s">
        <v>57</v>
      </c>
      <c r="E335" s="21">
        <v>28000</v>
      </c>
      <c r="F335" s="21">
        <v>22454.51</v>
      </c>
      <c r="G335" s="21"/>
    </row>
    <row r="336" spans="1:7" x14ac:dyDescent="0.3">
      <c r="A336" s="131">
        <v>4221</v>
      </c>
      <c r="B336" s="132"/>
      <c r="C336" s="133"/>
      <c r="D336" s="31" t="s">
        <v>61</v>
      </c>
      <c r="E336" s="21">
        <v>1000</v>
      </c>
      <c r="F336" s="21"/>
      <c r="G336" s="21"/>
    </row>
    <row r="337" spans="1:7" s="22" customFormat="1" ht="26.4" x14ac:dyDescent="0.3">
      <c r="A337" s="200" t="s">
        <v>179</v>
      </c>
      <c r="B337" s="201"/>
      <c r="C337" s="202"/>
      <c r="D337" s="28" t="s">
        <v>177</v>
      </c>
      <c r="E337" s="34">
        <f t="shared" ref="E337:F337" si="142">E338+E343+E358+E378</f>
        <v>0</v>
      </c>
      <c r="F337" s="34">
        <f t="shared" si="142"/>
        <v>0</v>
      </c>
      <c r="G337" s="34" t="e">
        <f t="shared" ref="G337" si="143">F337/E337*100</f>
        <v>#DIV/0!</v>
      </c>
    </row>
    <row r="338" spans="1:7" s="22" customFormat="1" x14ac:dyDescent="0.3">
      <c r="A338" s="194" t="s">
        <v>130</v>
      </c>
      <c r="B338" s="195"/>
      <c r="C338" s="196"/>
      <c r="D338" s="29" t="s">
        <v>131</v>
      </c>
      <c r="E338" s="33">
        <f t="shared" ref="E338:F338" si="144">E339</f>
        <v>0</v>
      </c>
      <c r="F338" s="33">
        <f t="shared" si="144"/>
        <v>0</v>
      </c>
      <c r="G338" s="33" t="s">
        <v>242</v>
      </c>
    </row>
    <row r="339" spans="1:7" s="22" customFormat="1" x14ac:dyDescent="0.3">
      <c r="A339" s="197">
        <v>3</v>
      </c>
      <c r="B339" s="198"/>
      <c r="C339" s="199"/>
      <c r="D339" s="27" t="s">
        <v>9</v>
      </c>
      <c r="E339" s="20">
        <f t="shared" ref="E339:F340" si="145">E340</f>
        <v>0</v>
      </c>
      <c r="F339" s="20">
        <f t="shared" si="145"/>
        <v>0</v>
      </c>
      <c r="G339" s="20" t="s">
        <v>242</v>
      </c>
    </row>
    <row r="340" spans="1:7" s="22" customFormat="1" x14ac:dyDescent="0.3">
      <c r="A340" s="183">
        <v>32</v>
      </c>
      <c r="B340" s="184"/>
      <c r="C340" s="185"/>
      <c r="D340" s="27" t="s">
        <v>14</v>
      </c>
      <c r="E340" s="20">
        <f t="shared" si="145"/>
        <v>0</v>
      </c>
      <c r="F340" s="20">
        <f t="shared" si="145"/>
        <v>0</v>
      </c>
      <c r="G340" s="20" t="s">
        <v>242</v>
      </c>
    </row>
    <row r="341" spans="1:7" s="22" customFormat="1" ht="26.4" x14ac:dyDescent="0.3">
      <c r="A341" s="183">
        <v>329</v>
      </c>
      <c r="B341" s="184"/>
      <c r="C341" s="185"/>
      <c r="D341" s="27" t="s">
        <v>48</v>
      </c>
      <c r="E341" s="20"/>
      <c r="F341" s="20">
        <f t="shared" ref="F341" si="146">F342</f>
        <v>0</v>
      </c>
      <c r="G341" s="20"/>
    </row>
    <row r="342" spans="1:7" ht="26.4" x14ac:dyDescent="0.3">
      <c r="A342" s="186">
        <v>3299</v>
      </c>
      <c r="B342" s="187"/>
      <c r="C342" s="188"/>
      <c r="D342" s="31" t="s">
        <v>48</v>
      </c>
      <c r="E342" s="21"/>
      <c r="F342" s="21">
        <v>0</v>
      </c>
      <c r="G342" s="21"/>
    </row>
    <row r="343" spans="1:7" s="22" customFormat="1" x14ac:dyDescent="0.3">
      <c r="A343" s="194" t="s">
        <v>138</v>
      </c>
      <c r="B343" s="195"/>
      <c r="C343" s="196"/>
      <c r="D343" s="29" t="s">
        <v>139</v>
      </c>
      <c r="E343" s="33">
        <f t="shared" ref="E343" si="147">E344+E354</f>
        <v>0</v>
      </c>
      <c r="F343" s="33">
        <f t="shared" ref="F343" si="148">F344+F354</f>
        <v>0</v>
      </c>
      <c r="G343" s="33" t="e">
        <f t="shared" ref="G343:G345" si="149">F343/E343*100</f>
        <v>#DIV/0!</v>
      </c>
    </row>
    <row r="344" spans="1:7" s="22" customFormat="1" x14ac:dyDescent="0.3">
      <c r="A344" s="197">
        <v>3</v>
      </c>
      <c r="B344" s="198"/>
      <c r="C344" s="199"/>
      <c r="D344" s="27" t="s">
        <v>9</v>
      </c>
      <c r="E344" s="20">
        <f t="shared" ref="E344:F344" si="150">E345</f>
        <v>0</v>
      </c>
      <c r="F344" s="20">
        <f t="shared" si="150"/>
        <v>0</v>
      </c>
      <c r="G344" s="20" t="e">
        <f t="shared" si="149"/>
        <v>#DIV/0!</v>
      </c>
    </row>
    <row r="345" spans="1:7" s="22" customFormat="1" x14ac:dyDescent="0.3">
      <c r="A345" s="183">
        <v>32</v>
      </c>
      <c r="B345" s="184"/>
      <c r="C345" s="185"/>
      <c r="D345" s="27" t="s">
        <v>14</v>
      </c>
      <c r="E345" s="20"/>
      <c r="F345" s="20">
        <f t="shared" ref="F345" si="151">F346+F348+F352</f>
        <v>0</v>
      </c>
      <c r="G345" s="20" t="e">
        <f t="shared" si="149"/>
        <v>#DIV/0!</v>
      </c>
    </row>
    <row r="346" spans="1:7" s="22" customFormat="1" x14ac:dyDescent="0.3">
      <c r="A346" s="183">
        <v>321</v>
      </c>
      <c r="B346" s="184"/>
      <c r="C346" s="185"/>
      <c r="D346" s="27" t="s">
        <v>43</v>
      </c>
      <c r="E346" s="20"/>
      <c r="F346" s="20">
        <f t="shared" ref="F346" si="152">F347</f>
        <v>0</v>
      </c>
      <c r="G346" s="20"/>
    </row>
    <row r="347" spans="1:7" x14ac:dyDescent="0.3">
      <c r="A347" s="186">
        <v>3211</v>
      </c>
      <c r="B347" s="187"/>
      <c r="C347" s="188"/>
      <c r="D347" s="31" t="s">
        <v>53</v>
      </c>
      <c r="E347" s="21"/>
      <c r="F347" s="21">
        <v>0</v>
      </c>
      <c r="G347" s="21"/>
    </row>
    <row r="348" spans="1:7" s="22" customFormat="1" x14ac:dyDescent="0.3">
      <c r="A348" s="183">
        <v>323</v>
      </c>
      <c r="B348" s="184"/>
      <c r="C348" s="185"/>
      <c r="D348" s="27" t="s">
        <v>58</v>
      </c>
      <c r="E348" s="20"/>
      <c r="F348" s="20">
        <f t="shared" ref="F348" si="153">F349+F350+F351</f>
        <v>0</v>
      </c>
      <c r="G348" s="20"/>
    </row>
    <row r="349" spans="1:7" x14ac:dyDescent="0.3">
      <c r="A349" s="186">
        <v>3231</v>
      </c>
      <c r="B349" s="187"/>
      <c r="C349" s="188"/>
      <c r="D349" s="31" t="s">
        <v>93</v>
      </c>
      <c r="E349" s="21"/>
      <c r="F349" s="21"/>
      <c r="G349" s="21"/>
    </row>
    <row r="350" spans="1:7" x14ac:dyDescent="0.3">
      <c r="A350" s="186">
        <v>3237</v>
      </c>
      <c r="B350" s="187"/>
      <c r="C350" s="188"/>
      <c r="D350" s="31" t="s">
        <v>59</v>
      </c>
      <c r="E350" s="21"/>
      <c r="F350" s="21"/>
      <c r="G350" s="21"/>
    </row>
    <row r="351" spans="1:7" x14ac:dyDescent="0.3">
      <c r="A351" s="186">
        <v>3239</v>
      </c>
      <c r="B351" s="187"/>
      <c r="C351" s="188"/>
      <c r="D351" s="31" t="s">
        <v>74</v>
      </c>
      <c r="E351" s="21"/>
      <c r="F351" s="21">
        <v>0</v>
      </c>
      <c r="G351" s="21"/>
    </row>
    <row r="352" spans="1:7" s="22" customFormat="1" ht="26.4" x14ac:dyDescent="0.3">
      <c r="A352" s="183">
        <v>329</v>
      </c>
      <c r="B352" s="184"/>
      <c r="C352" s="185"/>
      <c r="D352" s="27" t="s">
        <v>48</v>
      </c>
      <c r="E352" s="20"/>
      <c r="F352" s="20">
        <f t="shared" ref="F352" si="154">F353</f>
        <v>0</v>
      </c>
      <c r="G352" s="20"/>
    </row>
    <row r="353" spans="1:7" ht="26.4" x14ac:dyDescent="0.3">
      <c r="A353" s="186">
        <v>3299</v>
      </c>
      <c r="B353" s="187"/>
      <c r="C353" s="188"/>
      <c r="D353" s="31" t="s">
        <v>48</v>
      </c>
      <c r="E353" s="21"/>
      <c r="F353" s="21"/>
      <c r="G353" s="21"/>
    </row>
    <row r="354" spans="1:7" s="22" customFormat="1" ht="26.4" x14ac:dyDescent="0.3">
      <c r="A354" s="197">
        <v>4</v>
      </c>
      <c r="B354" s="198"/>
      <c r="C354" s="199"/>
      <c r="D354" s="27" t="s">
        <v>11</v>
      </c>
      <c r="E354" s="20"/>
      <c r="F354" s="20">
        <f t="shared" ref="F354:F356" si="155">F355</f>
        <v>0</v>
      </c>
      <c r="G354" s="20" t="e">
        <f t="shared" ref="G354" si="156">F354/E354*100</f>
        <v>#DIV/0!</v>
      </c>
    </row>
    <row r="355" spans="1:7" s="22" customFormat="1" ht="26.4" x14ac:dyDescent="0.3">
      <c r="A355" s="183">
        <v>42</v>
      </c>
      <c r="B355" s="184"/>
      <c r="C355" s="185"/>
      <c r="D355" s="27" t="s">
        <v>19</v>
      </c>
      <c r="E355" s="20"/>
      <c r="F355" s="20">
        <f t="shared" si="155"/>
        <v>0</v>
      </c>
      <c r="G355" s="20"/>
    </row>
    <row r="356" spans="1:7" s="22" customFormat="1" x14ac:dyDescent="0.3">
      <c r="A356" s="183">
        <v>422</v>
      </c>
      <c r="B356" s="184"/>
      <c r="C356" s="185"/>
      <c r="D356" s="27" t="s">
        <v>60</v>
      </c>
      <c r="E356" s="20"/>
      <c r="F356" s="20">
        <f t="shared" si="155"/>
        <v>0</v>
      </c>
      <c r="G356" s="20"/>
    </row>
    <row r="357" spans="1:7" x14ac:dyDescent="0.3">
      <c r="A357" s="186">
        <v>4226</v>
      </c>
      <c r="B357" s="187"/>
      <c r="C357" s="188"/>
      <c r="D357" s="31" t="s">
        <v>146</v>
      </c>
      <c r="E357" s="21"/>
      <c r="F357" s="21"/>
      <c r="G357" s="21"/>
    </row>
    <row r="358" spans="1:7" s="22" customFormat="1" x14ac:dyDescent="0.3">
      <c r="A358" s="194" t="s">
        <v>140</v>
      </c>
      <c r="B358" s="195"/>
      <c r="C358" s="196"/>
      <c r="D358" s="29" t="s">
        <v>141</v>
      </c>
      <c r="E358" s="33">
        <f t="shared" ref="E358" si="157">E359+E374</f>
        <v>0</v>
      </c>
      <c r="F358" s="33">
        <f t="shared" ref="F358" si="158">F359+F374</f>
        <v>0</v>
      </c>
      <c r="G358" s="33" t="e">
        <f t="shared" ref="G358:G360" si="159">F358/E358*100</f>
        <v>#DIV/0!</v>
      </c>
    </row>
    <row r="359" spans="1:7" s="22" customFormat="1" x14ac:dyDescent="0.3">
      <c r="A359" s="197">
        <v>3</v>
      </c>
      <c r="B359" s="198"/>
      <c r="C359" s="199"/>
      <c r="D359" s="27" t="s">
        <v>9</v>
      </c>
      <c r="E359" s="20">
        <f t="shared" ref="E359" si="160">E360+E363</f>
        <v>0</v>
      </c>
      <c r="F359" s="20">
        <f t="shared" ref="F359" si="161">F360+F363</f>
        <v>0</v>
      </c>
      <c r="G359" s="20" t="e">
        <f t="shared" si="159"/>
        <v>#DIV/0!</v>
      </c>
    </row>
    <row r="360" spans="1:7" s="22" customFormat="1" x14ac:dyDescent="0.3">
      <c r="A360" s="183">
        <v>31</v>
      </c>
      <c r="B360" s="184"/>
      <c r="C360" s="185"/>
      <c r="D360" s="27" t="s">
        <v>10</v>
      </c>
      <c r="E360" s="20"/>
      <c r="F360" s="20">
        <f t="shared" ref="F360:F361" si="162">F361</f>
        <v>0</v>
      </c>
      <c r="G360" s="20" t="e">
        <f t="shared" si="159"/>
        <v>#DIV/0!</v>
      </c>
    </row>
    <row r="361" spans="1:7" s="22" customFormat="1" x14ac:dyDescent="0.3">
      <c r="A361" s="183">
        <v>312</v>
      </c>
      <c r="B361" s="184"/>
      <c r="C361" s="185"/>
      <c r="D361" s="27" t="s">
        <v>40</v>
      </c>
      <c r="E361" s="20"/>
      <c r="F361" s="20">
        <f t="shared" si="162"/>
        <v>0</v>
      </c>
      <c r="G361" s="20"/>
    </row>
    <row r="362" spans="1:7" x14ac:dyDescent="0.3">
      <c r="A362" s="186">
        <v>3121</v>
      </c>
      <c r="B362" s="187"/>
      <c r="C362" s="188"/>
      <c r="D362" s="31" t="s">
        <v>40</v>
      </c>
      <c r="E362" s="21"/>
      <c r="F362" s="21"/>
      <c r="G362" s="21"/>
    </row>
    <row r="363" spans="1:7" s="22" customFormat="1" x14ac:dyDescent="0.3">
      <c r="A363" s="183">
        <v>32</v>
      </c>
      <c r="B363" s="184"/>
      <c r="C363" s="185"/>
      <c r="D363" s="27" t="s">
        <v>14</v>
      </c>
      <c r="E363" s="20"/>
      <c r="F363" s="20">
        <f t="shared" ref="F363" si="163">F364+F367+F369+F372</f>
        <v>0</v>
      </c>
      <c r="G363" s="20" t="e">
        <f t="shared" ref="G363" si="164">F363/E363*100</f>
        <v>#DIV/0!</v>
      </c>
    </row>
    <row r="364" spans="1:7" s="22" customFormat="1" x14ac:dyDescent="0.3">
      <c r="A364" s="183">
        <v>321</v>
      </c>
      <c r="B364" s="184"/>
      <c r="C364" s="185"/>
      <c r="D364" s="27" t="s">
        <v>43</v>
      </c>
      <c r="E364" s="20"/>
      <c r="F364" s="20">
        <f t="shared" ref="F364" si="165">F365+F366</f>
        <v>0</v>
      </c>
      <c r="G364" s="20"/>
    </row>
    <row r="365" spans="1:7" x14ac:dyDescent="0.3">
      <c r="A365" s="186">
        <v>3211</v>
      </c>
      <c r="B365" s="187"/>
      <c r="C365" s="188"/>
      <c r="D365" s="31" t="s">
        <v>53</v>
      </c>
      <c r="E365" s="21"/>
      <c r="F365" s="21"/>
      <c r="G365" s="21"/>
    </row>
    <row r="366" spans="1:7" x14ac:dyDescent="0.3">
      <c r="A366" s="186">
        <v>3213</v>
      </c>
      <c r="B366" s="187"/>
      <c r="C366" s="188"/>
      <c r="D366" s="31" t="s">
        <v>54</v>
      </c>
      <c r="E366" s="21"/>
      <c r="F366" s="21"/>
      <c r="G366" s="21"/>
    </row>
    <row r="367" spans="1:7" s="22" customFormat="1" x14ac:dyDescent="0.3">
      <c r="A367" s="183">
        <v>322</v>
      </c>
      <c r="B367" s="184"/>
      <c r="C367" s="185"/>
      <c r="D367" s="27" t="s">
        <v>45</v>
      </c>
      <c r="E367" s="20"/>
      <c r="F367" s="20">
        <f t="shared" ref="F367" si="166">F368</f>
        <v>0</v>
      </c>
      <c r="G367" s="20"/>
    </row>
    <row r="368" spans="1:7" ht="26.4" x14ac:dyDescent="0.3">
      <c r="A368" s="186">
        <v>3227</v>
      </c>
      <c r="B368" s="187"/>
      <c r="C368" s="188"/>
      <c r="D368" s="31" t="s">
        <v>92</v>
      </c>
      <c r="E368" s="21"/>
      <c r="F368" s="21">
        <v>0</v>
      </c>
      <c r="G368" s="21"/>
    </row>
    <row r="369" spans="1:7" s="22" customFormat="1" x14ac:dyDescent="0.3">
      <c r="A369" s="183">
        <v>323</v>
      </c>
      <c r="B369" s="184"/>
      <c r="C369" s="185"/>
      <c r="D369" s="27" t="s">
        <v>58</v>
      </c>
      <c r="E369" s="20"/>
      <c r="F369" s="20">
        <f t="shared" ref="F369" si="167">F370+F371</f>
        <v>0</v>
      </c>
      <c r="G369" s="20"/>
    </row>
    <row r="370" spans="1:7" x14ac:dyDescent="0.3">
      <c r="A370" s="186">
        <v>3237</v>
      </c>
      <c r="B370" s="187"/>
      <c r="C370" s="188"/>
      <c r="D370" s="31" t="s">
        <v>59</v>
      </c>
      <c r="E370" s="21"/>
      <c r="F370" s="21"/>
      <c r="G370" s="21"/>
    </row>
    <row r="371" spans="1:7" x14ac:dyDescent="0.3">
      <c r="A371" s="186">
        <v>3239</v>
      </c>
      <c r="B371" s="187"/>
      <c r="C371" s="188"/>
      <c r="D371" s="31" t="s">
        <v>74</v>
      </c>
      <c r="E371" s="21"/>
      <c r="F371" s="21">
        <v>0</v>
      </c>
      <c r="G371" s="21"/>
    </row>
    <row r="372" spans="1:7" s="22" customFormat="1" ht="26.4" x14ac:dyDescent="0.3">
      <c r="A372" s="183">
        <v>329</v>
      </c>
      <c r="B372" s="184"/>
      <c r="C372" s="185"/>
      <c r="D372" s="27" t="s">
        <v>48</v>
      </c>
      <c r="E372" s="20"/>
      <c r="F372" s="20">
        <f t="shared" ref="F372" si="168">F373</f>
        <v>0</v>
      </c>
      <c r="G372" s="20"/>
    </row>
    <row r="373" spans="1:7" ht="26.4" x14ac:dyDescent="0.3">
      <c r="A373" s="186">
        <v>3299</v>
      </c>
      <c r="B373" s="187"/>
      <c r="C373" s="188"/>
      <c r="D373" s="31" t="s">
        <v>48</v>
      </c>
      <c r="E373" s="21"/>
      <c r="F373" s="21"/>
      <c r="G373" s="21"/>
    </row>
    <row r="374" spans="1:7" s="22" customFormat="1" ht="26.4" x14ac:dyDescent="0.3">
      <c r="A374" s="197">
        <v>4</v>
      </c>
      <c r="B374" s="198"/>
      <c r="C374" s="199"/>
      <c r="D374" s="27" t="s">
        <v>11</v>
      </c>
      <c r="E374" s="20">
        <f t="shared" ref="E374:F376" si="169">E375</f>
        <v>0</v>
      </c>
      <c r="F374" s="20">
        <f t="shared" si="169"/>
        <v>0</v>
      </c>
      <c r="G374" s="20" t="e">
        <f t="shared" ref="G374:G375" si="170">F374/E374*100</f>
        <v>#DIV/0!</v>
      </c>
    </row>
    <row r="375" spans="1:7" s="22" customFormat="1" ht="26.4" x14ac:dyDescent="0.3">
      <c r="A375" s="183">
        <v>42</v>
      </c>
      <c r="B375" s="184"/>
      <c r="C375" s="185"/>
      <c r="D375" s="27" t="s">
        <v>19</v>
      </c>
      <c r="E375" s="20"/>
      <c r="F375" s="20">
        <f t="shared" si="169"/>
        <v>0</v>
      </c>
      <c r="G375" s="20" t="e">
        <f t="shared" si="170"/>
        <v>#DIV/0!</v>
      </c>
    </row>
    <row r="376" spans="1:7" s="22" customFormat="1" x14ac:dyDescent="0.3">
      <c r="A376" s="183">
        <v>422</v>
      </c>
      <c r="B376" s="184"/>
      <c r="C376" s="185"/>
      <c r="D376" s="27" t="s">
        <v>60</v>
      </c>
      <c r="E376" s="20"/>
      <c r="F376" s="20">
        <f t="shared" si="169"/>
        <v>0</v>
      </c>
      <c r="G376" s="20"/>
    </row>
    <row r="377" spans="1:7" x14ac:dyDescent="0.3">
      <c r="A377" s="186">
        <v>4226</v>
      </c>
      <c r="B377" s="187"/>
      <c r="C377" s="188"/>
      <c r="D377" s="31" t="s">
        <v>146</v>
      </c>
      <c r="E377" s="21"/>
      <c r="F377" s="21"/>
      <c r="G377" s="21"/>
    </row>
    <row r="378" spans="1:7" s="22" customFormat="1" ht="26.4" x14ac:dyDescent="0.3">
      <c r="A378" s="194" t="s">
        <v>168</v>
      </c>
      <c r="B378" s="195"/>
      <c r="C378" s="196"/>
      <c r="D378" s="29" t="s">
        <v>167</v>
      </c>
      <c r="E378" s="33">
        <f t="shared" ref="E378:F379" si="171">E379</f>
        <v>0</v>
      </c>
      <c r="F378" s="33">
        <f t="shared" si="171"/>
        <v>0</v>
      </c>
      <c r="G378" s="33" t="e">
        <f t="shared" ref="G378:G380" si="172">F378/E378*100</f>
        <v>#DIV/0!</v>
      </c>
    </row>
    <row r="379" spans="1:7" s="22" customFormat="1" x14ac:dyDescent="0.3">
      <c r="A379" s="197">
        <v>3</v>
      </c>
      <c r="B379" s="198"/>
      <c r="C379" s="199"/>
      <c r="D379" s="27" t="s">
        <v>9</v>
      </c>
      <c r="E379" s="20">
        <f t="shared" si="171"/>
        <v>0</v>
      </c>
      <c r="F379" s="20">
        <f t="shared" si="171"/>
        <v>0</v>
      </c>
      <c r="G379" s="20" t="e">
        <f t="shared" si="172"/>
        <v>#DIV/0!</v>
      </c>
    </row>
    <row r="380" spans="1:7" s="22" customFormat="1" x14ac:dyDescent="0.3">
      <c r="A380" s="183">
        <v>32</v>
      </c>
      <c r="B380" s="184"/>
      <c r="C380" s="185"/>
      <c r="D380" s="27" t="s">
        <v>14</v>
      </c>
      <c r="E380" s="20"/>
      <c r="F380" s="20">
        <f t="shared" ref="F380" si="173">F381+F383+F385</f>
        <v>0</v>
      </c>
      <c r="G380" s="20" t="e">
        <f t="shared" si="172"/>
        <v>#DIV/0!</v>
      </c>
    </row>
    <row r="381" spans="1:7" s="22" customFormat="1" x14ac:dyDescent="0.3">
      <c r="A381" s="183">
        <v>321</v>
      </c>
      <c r="B381" s="184"/>
      <c r="C381" s="185"/>
      <c r="D381" s="27" t="s">
        <v>43</v>
      </c>
      <c r="E381" s="20"/>
      <c r="F381" s="20">
        <f t="shared" ref="F381" si="174">F382</f>
        <v>0</v>
      </c>
      <c r="G381" s="20"/>
    </row>
    <row r="382" spans="1:7" x14ac:dyDescent="0.3">
      <c r="A382" s="186">
        <v>3211</v>
      </c>
      <c r="B382" s="187"/>
      <c r="C382" s="188"/>
      <c r="D382" s="31" t="s">
        <v>53</v>
      </c>
      <c r="E382" s="21"/>
      <c r="F382" s="21">
        <v>0</v>
      </c>
      <c r="G382" s="21"/>
    </row>
    <row r="383" spans="1:7" s="22" customFormat="1" x14ac:dyDescent="0.3">
      <c r="A383" s="183">
        <v>323</v>
      </c>
      <c r="B383" s="184"/>
      <c r="C383" s="185"/>
      <c r="D383" s="27" t="s">
        <v>58</v>
      </c>
      <c r="E383" s="20"/>
      <c r="F383" s="20">
        <f t="shared" ref="F383" si="175">F384</f>
        <v>0</v>
      </c>
      <c r="G383" s="20"/>
    </row>
    <row r="384" spans="1:7" x14ac:dyDescent="0.3">
      <c r="A384" s="186">
        <v>3239</v>
      </c>
      <c r="B384" s="187"/>
      <c r="C384" s="188"/>
      <c r="D384" s="31" t="s">
        <v>74</v>
      </c>
      <c r="E384" s="21"/>
      <c r="F384" s="21">
        <v>0</v>
      </c>
      <c r="G384" s="21"/>
    </row>
    <row r="385" spans="1:7" s="22" customFormat="1" ht="26.4" x14ac:dyDescent="0.3">
      <c r="A385" s="183">
        <v>329</v>
      </c>
      <c r="B385" s="184"/>
      <c r="C385" s="185"/>
      <c r="D385" s="27" t="s">
        <v>48</v>
      </c>
      <c r="E385" s="20"/>
      <c r="F385" s="20">
        <f t="shared" ref="F385" si="176">F386</f>
        <v>0</v>
      </c>
      <c r="G385" s="20"/>
    </row>
    <row r="386" spans="1:7" ht="26.4" x14ac:dyDescent="0.3">
      <c r="A386" s="186">
        <v>3299</v>
      </c>
      <c r="B386" s="187"/>
      <c r="C386" s="188"/>
      <c r="D386" s="31" t="s">
        <v>48</v>
      </c>
      <c r="E386" s="21"/>
      <c r="F386" s="21"/>
      <c r="G386" s="21"/>
    </row>
    <row r="387" spans="1:7" s="22" customFormat="1" x14ac:dyDescent="0.3">
      <c r="A387" s="200" t="s">
        <v>147</v>
      </c>
      <c r="B387" s="201"/>
      <c r="C387" s="202"/>
      <c r="D387" s="28" t="s">
        <v>109</v>
      </c>
      <c r="E387" s="34">
        <f t="shared" ref="E387:F391" si="177">E388</f>
        <v>0</v>
      </c>
      <c r="F387" s="34">
        <f t="shared" si="177"/>
        <v>0</v>
      </c>
      <c r="G387" s="34" t="s">
        <v>242</v>
      </c>
    </row>
    <row r="388" spans="1:7" s="22" customFormat="1" x14ac:dyDescent="0.3">
      <c r="A388" s="194" t="s">
        <v>138</v>
      </c>
      <c r="B388" s="195"/>
      <c r="C388" s="196"/>
      <c r="D388" s="29" t="s">
        <v>139</v>
      </c>
      <c r="E388" s="33">
        <f t="shared" si="177"/>
        <v>0</v>
      </c>
      <c r="F388" s="33">
        <f t="shared" si="177"/>
        <v>0</v>
      </c>
      <c r="G388" s="33" t="s">
        <v>242</v>
      </c>
    </row>
    <row r="389" spans="1:7" s="22" customFormat="1" x14ac:dyDescent="0.3">
      <c r="A389" s="197">
        <v>3</v>
      </c>
      <c r="B389" s="198"/>
      <c r="C389" s="199"/>
      <c r="D389" s="27" t="s">
        <v>9</v>
      </c>
      <c r="E389" s="20">
        <f t="shared" si="177"/>
        <v>0</v>
      </c>
      <c r="F389" s="20">
        <f t="shared" si="177"/>
        <v>0</v>
      </c>
      <c r="G389" s="20" t="s">
        <v>242</v>
      </c>
    </row>
    <row r="390" spans="1:7" s="22" customFormat="1" x14ac:dyDescent="0.3">
      <c r="A390" s="183">
        <v>32</v>
      </c>
      <c r="B390" s="184"/>
      <c r="C390" s="185"/>
      <c r="D390" s="27" t="s">
        <v>14</v>
      </c>
      <c r="E390" s="20">
        <f t="shared" si="177"/>
        <v>0</v>
      </c>
      <c r="F390" s="20">
        <f t="shared" si="177"/>
        <v>0</v>
      </c>
      <c r="G390" s="20" t="s">
        <v>242</v>
      </c>
    </row>
    <row r="391" spans="1:7" s="22" customFormat="1" ht="26.4" x14ac:dyDescent="0.3">
      <c r="A391" s="183">
        <v>329</v>
      </c>
      <c r="B391" s="184"/>
      <c r="C391" s="185"/>
      <c r="D391" s="27" t="s">
        <v>48</v>
      </c>
      <c r="E391" s="20"/>
      <c r="F391" s="20">
        <f t="shared" si="177"/>
        <v>0</v>
      </c>
      <c r="G391" s="20"/>
    </row>
    <row r="392" spans="1:7" ht="26.4" x14ac:dyDescent="0.3">
      <c r="A392" s="186">
        <v>3299</v>
      </c>
      <c r="B392" s="187"/>
      <c r="C392" s="188"/>
      <c r="D392" s="31" t="s">
        <v>48</v>
      </c>
      <c r="E392" s="21"/>
      <c r="F392" s="21">
        <v>0</v>
      </c>
      <c r="G392" s="21"/>
    </row>
    <row r="393" spans="1:7" s="22" customFormat="1" x14ac:dyDescent="0.3">
      <c r="A393" s="200" t="s">
        <v>110</v>
      </c>
      <c r="B393" s="201"/>
      <c r="C393" s="202"/>
      <c r="D393" s="28" t="s">
        <v>148</v>
      </c>
      <c r="E393" s="34">
        <f t="shared" ref="E393:F393" si="178">E394+E411+E416+E421</f>
        <v>0</v>
      </c>
      <c r="F393" s="34">
        <f t="shared" si="178"/>
        <v>0</v>
      </c>
      <c r="G393" s="34" t="e">
        <f t="shared" ref="G393:G396" si="179">F393/E393*100</f>
        <v>#DIV/0!</v>
      </c>
    </row>
    <row r="394" spans="1:7" s="22" customFormat="1" ht="26.4" x14ac:dyDescent="0.3">
      <c r="A394" s="194" t="s">
        <v>134</v>
      </c>
      <c r="B394" s="195"/>
      <c r="C394" s="196"/>
      <c r="D394" s="29" t="s">
        <v>135</v>
      </c>
      <c r="E394" s="33">
        <f t="shared" ref="E394:F394" si="180">E395+E406</f>
        <v>0</v>
      </c>
      <c r="F394" s="33">
        <f t="shared" si="180"/>
        <v>0</v>
      </c>
      <c r="G394" s="33" t="e">
        <f t="shared" si="179"/>
        <v>#DIV/0!</v>
      </c>
    </row>
    <row r="395" spans="1:7" s="22" customFormat="1" x14ac:dyDescent="0.3">
      <c r="A395" s="197">
        <v>3</v>
      </c>
      <c r="B395" s="198"/>
      <c r="C395" s="199"/>
      <c r="D395" s="27" t="s">
        <v>9</v>
      </c>
      <c r="E395" s="20">
        <f t="shared" ref="E395:F395" si="181">E396</f>
        <v>0</v>
      </c>
      <c r="F395" s="20">
        <f t="shared" si="181"/>
        <v>0</v>
      </c>
      <c r="G395" s="20" t="e">
        <f t="shared" si="179"/>
        <v>#DIV/0!</v>
      </c>
    </row>
    <row r="396" spans="1:7" s="22" customFormat="1" x14ac:dyDescent="0.3">
      <c r="A396" s="183">
        <v>32</v>
      </c>
      <c r="B396" s="184"/>
      <c r="C396" s="185"/>
      <c r="D396" s="27" t="s">
        <v>14</v>
      </c>
      <c r="E396" s="20"/>
      <c r="F396" s="20">
        <f t="shared" ref="F396" si="182">F397+F399+F404</f>
        <v>0</v>
      </c>
      <c r="G396" s="20" t="e">
        <f t="shared" si="179"/>
        <v>#DIV/0!</v>
      </c>
    </row>
    <row r="397" spans="1:7" s="22" customFormat="1" x14ac:dyDescent="0.3">
      <c r="A397" s="183">
        <v>321</v>
      </c>
      <c r="B397" s="184"/>
      <c r="C397" s="185"/>
      <c r="D397" s="27" t="s">
        <v>43</v>
      </c>
      <c r="E397" s="20"/>
      <c r="F397" s="20">
        <f t="shared" ref="F397" si="183">F398</f>
        <v>0</v>
      </c>
      <c r="G397" s="20"/>
    </row>
    <row r="398" spans="1:7" x14ac:dyDescent="0.3">
      <c r="A398" s="186">
        <v>3211</v>
      </c>
      <c r="B398" s="187"/>
      <c r="C398" s="188"/>
      <c r="D398" s="31" t="s">
        <v>53</v>
      </c>
      <c r="E398" s="21"/>
      <c r="F398" s="21">
        <v>0</v>
      </c>
      <c r="G398" s="21"/>
    </row>
    <row r="399" spans="1:7" s="22" customFormat="1" x14ac:dyDescent="0.3">
      <c r="A399" s="183">
        <v>322</v>
      </c>
      <c r="B399" s="184"/>
      <c r="C399" s="185"/>
      <c r="D399" s="27" t="s">
        <v>45</v>
      </c>
      <c r="E399" s="20"/>
      <c r="F399" s="20">
        <f t="shared" ref="F399" si="184">F400+F401+F402+F403</f>
        <v>0</v>
      </c>
      <c r="G399" s="20"/>
    </row>
    <row r="400" spans="1:7" ht="26.4" x14ac:dyDescent="0.3">
      <c r="A400" s="186">
        <v>3221</v>
      </c>
      <c r="B400" s="187"/>
      <c r="C400" s="188"/>
      <c r="D400" s="31" t="s">
        <v>90</v>
      </c>
      <c r="E400" s="21"/>
      <c r="F400" s="21"/>
      <c r="G400" s="21"/>
    </row>
    <row r="401" spans="1:7" x14ac:dyDescent="0.3">
      <c r="A401" s="186">
        <v>3222</v>
      </c>
      <c r="B401" s="187"/>
      <c r="C401" s="188"/>
      <c r="D401" s="31" t="s">
        <v>57</v>
      </c>
      <c r="E401" s="21"/>
      <c r="F401" s="21"/>
      <c r="G401" s="21"/>
    </row>
    <row r="402" spans="1:7" x14ac:dyDescent="0.3">
      <c r="A402" s="186">
        <v>3223</v>
      </c>
      <c r="B402" s="187"/>
      <c r="C402" s="188"/>
      <c r="D402" s="31" t="s">
        <v>68</v>
      </c>
      <c r="E402" s="21"/>
      <c r="F402" s="21"/>
      <c r="G402" s="21"/>
    </row>
    <row r="403" spans="1:7" x14ac:dyDescent="0.3">
      <c r="A403" s="186">
        <v>3225</v>
      </c>
      <c r="B403" s="187"/>
      <c r="C403" s="188"/>
      <c r="D403" s="31" t="s">
        <v>91</v>
      </c>
      <c r="E403" s="21"/>
      <c r="F403" s="21">
        <v>0</v>
      </c>
      <c r="G403" s="21"/>
    </row>
    <row r="404" spans="1:7" s="22" customFormat="1" x14ac:dyDescent="0.3">
      <c r="A404" s="183">
        <v>323</v>
      </c>
      <c r="B404" s="184"/>
      <c r="C404" s="185"/>
      <c r="D404" s="27" t="s">
        <v>58</v>
      </c>
      <c r="E404" s="20"/>
      <c r="F404" s="20">
        <f t="shared" ref="F404" si="185">F405</f>
        <v>0</v>
      </c>
      <c r="G404" s="20"/>
    </row>
    <row r="405" spans="1:7" x14ac:dyDescent="0.3">
      <c r="A405" s="186">
        <v>3236</v>
      </c>
      <c r="B405" s="187"/>
      <c r="C405" s="188"/>
      <c r="D405" s="31" t="s">
        <v>72</v>
      </c>
      <c r="E405" s="21"/>
      <c r="F405" s="21">
        <v>0</v>
      </c>
      <c r="G405" s="21"/>
    </row>
    <row r="406" spans="1:7" s="22" customFormat="1" ht="26.4" x14ac:dyDescent="0.3">
      <c r="A406" s="197">
        <v>4</v>
      </c>
      <c r="B406" s="198"/>
      <c r="C406" s="199"/>
      <c r="D406" s="27" t="s">
        <v>11</v>
      </c>
      <c r="E406" s="20">
        <f t="shared" ref="E406:F407" si="186">E407</f>
        <v>0</v>
      </c>
      <c r="F406" s="20">
        <f t="shared" si="186"/>
        <v>0</v>
      </c>
      <c r="G406" s="20" t="e">
        <f t="shared" ref="G406:G407" si="187">F406/E406*100</f>
        <v>#DIV/0!</v>
      </c>
    </row>
    <row r="407" spans="1:7" s="22" customFormat="1" ht="26.4" x14ac:dyDescent="0.3">
      <c r="A407" s="183">
        <v>42</v>
      </c>
      <c r="B407" s="184"/>
      <c r="C407" s="185"/>
      <c r="D407" s="27" t="s">
        <v>19</v>
      </c>
      <c r="E407" s="20"/>
      <c r="F407" s="20">
        <f t="shared" si="186"/>
        <v>0</v>
      </c>
      <c r="G407" s="20" t="e">
        <f t="shared" si="187"/>
        <v>#DIV/0!</v>
      </c>
    </row>
    <row r="408" spans="1:7" s="22" customFormat="1" x14ac:dyDescent="0.3">
      <c r="A408" s="183">
        <v>422</v>
      </c>
      <c r="B408" s="184"/>
      <c r="C408" s="185"/>
      <c r="D408" s="27" t="s">
        <v>60</v>
      </c>
      <c r="E408" s="20"/>
      <c r="F408" s="20">
        <f>F409+F410</f>
        <v>0</v>
      </c>
      <c r="G408" s="20"/>
    </row>
    <row r="409" spans="1:7" ht="26.4" x14ac:dyDescent="0.3">
      <c r="A409" s="186">
        <v>4227</v>
      </c>
      <c r="B409" s="187"/>
      <c r="C409" s="188"/>
      <c r="D409" s="31" t="s">
        <v>159</v>
      </c>
      <c r="E409" s="21"/>
      <c r="F409" s="21"/>
      <c r="G409" s="21"/>
    </row>
    <row r="410" spans="1:7" ht="26.4" x14ac:dyDescent="0.3">
      <c r="A410" s="186">
        <v>4227</v>
      </c>
      <c r="B410" s="187"/>
      <c r="C410" s="188"/>
      <c r="D410" s="31" t="s">
        <v>159</v>
      </c>
      <c r="E410" s="21"/>
      <c r="F410" s="21"/>
      <c r="G410" s="21"/>
    </row>
    <row r="411" spans="1:7" s="22" customFormat="1" ht="39.6" x14ac:dyDescent="0.3">
      <c r="A411" s="194" t="s">
        <v>144</v>
      </c>
      <c r="B411" s="195"/>
      <c r="C411" s="196"/>
      <c r="D411" s="29" t="s">
        <v>145</v>
      </c>
      <c r="E411" s="33">
        <f t="shared" ref="E411:F414" si="188">E412</f>
        <v>0</v>
      </c>
      <c r="F411" s="33">
        <f t="shared" si="188"/>
        <v>0</v>
      </c>
      <c r="G411" s="33" t="e">
        <f t="shared" ref="G411:G413" si="189">F411/E411*100</f>
        <v>#DIV/0!</v>
      </c>
    </row>
    <row r="412" spans="1:7" s="22" customFormat="1" x14ac:dyDescent="0.3">
      <c r="A412" s="197">
        <v>3</v>
      </c>
      <c r="B412" s="198"/>
      <c r="C412" s="199"/>
      <c r="D412" s="27" t="s">
        <v>9</v>
      </c>
      <c r="E412" s="20">
        <f t="shared" si="188"/>
        <v>0</v>
      </c>
      <c r="F412" s="20">
        <f t="shared" si="188"/>
        <v>0</v>
      </c>
      <c r="G412" s="20" t="e">
        <f t="shared" si="189"/>
        <v>#DIV/0!</v>
      </c>
    </row>
    <row r="413" spans="1:7" s="22" customFormat="1" x14ac:dyDescent="0.3">
      <c r="A413" s="183">
        <v>32</v>
      </c>
      <c r="B413" s="184"/>
      <c r="C413" s="185"/>
      <c r="D413" s="27" t="s">
        <v>14</v>
      </c>
      <c r="E413" s="20"/>
      <c r="F413" s="20">
        <f t="shared" si="188"/>
        <v>0</v>
      </c>
      <c r="G413" s="20" t="e">
        <f t="shared" si="189"/>
        <v>#DIV/0!</v>
      </c>
    </row>
    <row r="414" spans="1:7" s="22" customFormat="1" x14ac:dyDescent="0.3">
      <c r="A414" s="183">
        <v>322</v>
      </c>
      <c r="B414" s="184"/>
      <c r="C414" s="185"/>
      <c r="D414" s="27" t="s">
        <v>45</v>
      </c>
      <c r="E414" s="20"/>
      <c r="F414" s="20">
        <f t="shared" si="188"/>
        <v>0</v>
      </c>
      <c r="G414" s="20"/>
    </row>
    <row r="415" spans="1:7" x14ac:dyDescent="0.3">
      <c r="A415" s="186">
        <v>3222</v>
      </c>
      <c r="B415" s="187"/>
      <c r="C415" s="188"/>
      <c r="D415" s="31" t="s">
        <v>57</v>
      </c>
      <c r="E415" s="21"/>
      <c r="F415" s="21"/>
      <c r="G415" s="21"/>
    </row>
    <row r="416" spans="1:7" s="22" customFormat="1" ht="26.4" x14ac:dyDescent="0.3">
      <c r="A416" s="194" t="s">
        <v>136</v>
      </c>
      <c r="B416" s="195"/>
      <c r="C416" s="196"/>
      <c r="D416" s="29" t="s">
        <v>137</v>
      </c>
      <c r="E416" s="33">
        <f t="shared" ref="E416:F419" si="190">E417</f>
        <v>0</v>
      </c>
      <c r="F416" s="33">
        <f t="shared" si="190"/>
        <v>0</v>
      </c>
      <c r="G416" s="33" t="s">
        <v>242</v>
      </c>
    </row>
    <row r="417" spans="1:7" s="22" customFormat="1" x14ac:dyDescent="0.3">
      <c r="A417" s="197">
        <v>3</v>
      </c>
      <c r="B417" s="198"/>
      <c r="C417" s="199"/>
      <c r="D417" s="27" t="s">
        <v>9</v>
      </c>
      <c r="E417" s="20">
        <f t="shared" si="190"/>
        <v>0</v>
      </c>
      <c r="F417" s="20">
        <f t="shared" si="190"/>
        <v>0</v>
      </c>
      <c r="G417" s="20" t="s">
        <v>242</v>
      </c>
    </row>
    <row r="418" spans="1:7" s="22" customFormat="1" x14ac:dyDescent="0.3">
      <c r="A418" s="183">
        <v>31</v>
      </c>
      <c r="B418" s="184"/>
      <c r="C418" s="185"/>
      <c r="D418" s="27" t="s">
        <v>10</v>
      </c>
      <c r="E418" s="20">
        <f t="shared" si="190"/>
        <v>0</v>
      </c>
      <c r="F418" s="20">
        <f t="shared" si="190"/>
        <v>0</v>
      </c>
      <c r="G418" s="20" t="s">
        <v>242</v>
      </c>
    </row>
    <row r="419" spans="1:7" s="22" customFormat="1" x14ac:dyDescent="0.3">
      <c r="A419" s="183">
        <v>311</v>
      </c>
      <c r="B419" s="184"/>
      <c r="C419" s="185"/>
      <c r="D419" s="27" t="s">
        <v>114</v>
      </c>
      <c r="E419" s="20"/>
      <c r="F419" s="20">
        <f t="shared" si="190"/>
        <v>0</v>
      </c>
      <c r="G419" s="20"/>
    </row>
    <row r="420" spans="1:7" x14ac:dyDescent="0.3">
      <c r="A420" s="186">
        <v>3111</v>
      </c>
      <c r="B420" s="187"/>
      <c r="C420" s="188"/>
      <c r="D420" s="31" t="s">
        <v>39</v>
      </c>
      <c r="E420" s="21"/>
      <c r="F420" s="21">
        <v>0</v>
      </c>
      <c r="G420" s="21"/>
    </row>
    <row r="421" spans="1:7" s="22" customFormat="1" x14ac:dyDescent="0.3">
      <c r="A421" s="194" t="s">
        <v>138</v>
      </c>
      <c r="B421" s="195"/>
      <c r="C421" s="196"/>
      <c r="D421" s="29" t="s">
        <v>139</v>
      </c>
      <c r="E421" s="33">
        <f t="shared" ref="E421:F421" si="191">E422</f>
        <v>0</v>
      </c>
      <c r="F421" s="33">
        <f t="shared" si="191"/>
        <v>0</v>
      </c>
      <c r="G421" s="33" t="e">
        <f t="shared" ref="G421:G423" si="192">F421/E421*100</f>
        <v>#DIV/0!</v>
      </c>
    </row>
    <row r="422" spans="1:7" s="22" customFormat="1" x14ac:dyDescent="0.3">
      <c r="A422" s="197">
        <v>3</v>
      </c>
      <c r="B422" s="198"/>
      <c r="C422" s="199"/>
      <c r="D422" s="27" t="s">
        <v>9</v>
      </c>
      <c r="E422" s="20">
        <f t="shared" ref="E422" si="193">E423+E430+E438</f>
        <v>0</v>
      </c>
      <c r="F422" s="20">
        <f t="shared" ref="F422" si="194">F423+F430+F438</f>
        <v>0</v>
      </c>
      <c r="G422" s="20" t="e">
        <f t="shared" si="192"/>
        <v>#DIV/0!</v>
      </c>
    </row>
    <row r="423" spans="1:7" s="22" customFormat="1" x14ac:dyDescent="0.3">
      <c r="A423" s="183">
        <v>31</v>
      </c>
      <c r="B423" s="184"/>
      <c r="C423" s="185"/>
      <c r="D423" s="27" t="s">
        <v>10</v>
      </c>
      <c r="E423" s="20"/>
      <c r="F423" s="20">
        <f t="shared" ref="F423" si="195">F424+F426+F428</f>
        <v>0</v>
      </c>
      <c r="G423" s="20" t="e">
        <f t="shared" si="192"/>
        <v>#DIV/0!</v>
      </c>
    </row>
    <row r="424" spans="1:7" s="22" customFormat="1" x14ac:dyDescent="0.3">
      <c r="A424" s="183">
        <v>311</v>
      </c>
      <c r="B424" s="184"/>
      <c r="C424" s="185"/>
      <c r="D424" s="27" t="s">
        <v>114</v>
      </c>
      <c r="E424" s="20"/>
      <c r="F424" s="20">
        <f t="shared" ref="F424" si="196">F425</f>
        <v>0</v>
      </c>
      <c r="G424" s="20"/>
    </row>
    <row r="425" spans="1:7" x14ac:dyDescent="0.3">
      <c r="A425" s="186">
        <v>3111</v>
      </c>
      <c r="B425" s="187"/>
      <c r="C425" s="188"/>
      <c r="D425" s="31" t="s">
        <v>39</v>
      </c>
      <c r="E425" s="21"/>
      <c r="F425" s="21"/>
      <c r="G425" s="21"/>
    </row>
    <row r="426" spans="1:7" s="22" customFormat="1" x14ac:dyDescent="0.3">
      <c r="A426" s="183">
        <v>312</v>
      </c>
      <c r="B426" s="184"/>
      <c r="C426" s="185"/>
      <c r="D426" s="27" t="s">
        <v>40</v>
      </c>
      <c r="E426" s="20"/>
      <c r="F426" s="20">
        <f t="shared" ref="F426" si="197">F427</f>
        <v>0</v>
      </c>
      <c r="G426" s="20"/>
    </row>
    <row r="427" spans="1:7" x14ac:dyDescent="0.3">
      <c r="A427" s="186">
        <v>3121</v>
      </c>
      <c r="B427" s="187"/>
      <c r="C427" s="188"/>
      <c r="D427" s="31" t="s">
        <v>40</v>
      </c>
      <c r="E427" s="21"/>
      <c r="F427" s="21"/>
      <c r="G427" s="21"/>
    </row>
    <row r="428" spans="1:7" s="22" customFormat="1" x14ac:dyDescent="0.3">
      <c r="A428" s="183">
        <v>313</v>
      </c>
      <c r="B428" s="184"/>
      <c r="C428" s="185"/>
      <c r="D428" s="27" t="s">
        <v>41</v>
      </c>
      <c r="E428" s="20"/>
      <c r="F428" s="20">
        <f t="shared" ref="F428" si="198">F429</f>
        <v>0</v>
      </c>
      <c r="G428" s="20"/>
    </row>
    <row r="429" spans="1:7" ht="26.4" x14ac:dyDescent="0.3">
      <c r="A429" s="186">
        <v>3132</v>
      </c>
      <c r="B429" s="187"/>
      <c r="C429" s="188"/>
      <c r="D429" s="31" t="s">
        <v>42</v>
      </c>
      <c r="E429" s="21"/>
      <c r="F429" s="21"/>
      <c r="G429" s="21"/>
    </row>
    <row r="430" spans="1:7" s="22" customFormat="1" x14ac:dyDescent="0.3">
      <c r="A430" s="183">
        <v>32</v>
      </c>
      <c r="B430" s="184"/>
      <c r="C430" s="185"/>
      <c r="D430" s="27" t="s">
        <v>14</v>
      </c>
      <c r="E430" s="20"/>
      <c r="F430" s="20">
        <f t="shared" ref="F430" si="199">F431+F433+F435</f>
        <v>0</v>
      </c>
      <c r="G430" s="20" t="e">
        <f t="shared" ref="G430" si="200">F430/E430*100</f>
        <v>#DIV/0!</v>
      </c>
    </row>
    <row r="431" spans="1:7" s="22" customFormat="1" x14ac:dyDescent="0.3">
      <c r="A431" s="183">
        <v>321</v>
      </c>
      <c r="B431" s="184"/>
      <c r="C431" s="185"/>
      <c r="D431" s="27" t="s">
        <v>43</v>
      </c>
      <c r="E431" s="20"/>
      <c r="F431" s="20">
        <f t="shared" ref="F431:F433" si="201">F432</f>
        <v>0</v>
      </c>
      <c r="G431" s="20"/>
    </row>
    <row r="432" spans="1:7" ht="26.4" x14ac:dyDescent="0.3">
      <c r="A432" s="186">
        <v>3212</v>
      </c>
      <c r="B432" s="187"/>
      <c r="C432" s="188"/>
      <c r="D432" s="31" t="s">
        <v>116</v>
      </c>
      <c r="E432" s="21"/>
      <c r="F432" s="21"/>
      <c r="G432" s="21"/>
    </row>
    <row r="433" spans="1:7" s="22" customFormat="1" x14ac:dyDescent="0.3">
      <c r="A433" s="183">
        <v>322</v>
      </c>
      <c r="B433" s="184"/>
      <c r="C433" s="185"/>
      <c r="D433" s="27" t="s">
        <v>45</v>
      </c>
      <c r="E433" s="20"/>
      <c r="F433" s="20">
        <f t="shared" si="201"/>
        <v>0</v>
      </c>
      <c r="G433" s="20"/>
    </row>
    <row r="434" spans="1:7" x14ac:dyDescent="0.3">
      <c r="A434" s="186">
        <v>3222</v>
      </c>
      <c r="B434" s="187"/>
      <c r="C434" s="188"/>
      <c r="D434" s="31" t="s">
        <v>57</v>
      </c>
      <c r="E434" s="21"/>
      <c r="F434" s="21"/>
      <c r="G434" s="21"/>
    </row>
    <row r="435" spans="1:7" s="22" customFormat="1" x14ac:dyDescent="0.3">
      <c r="A435" s="183">
        <v>323</v>
      </c>
      <c r="B435" s="184"/>
      <c r="C435" s="185"/>
      <c r="D435" s="27" t="s">
        <v>58</v>
      </c>
      <c r="E435" s="20"/>
      <c r="F435" s="20">
        <f t="shared" ref="F435" si="202">F436+F437</f>
        <v>0</v>
      </c>
      <c r="G435" s="20"/>
    </row>
    <row r="436" spans="1:7" ht="26.4" x14ac:dyDescent="0.3">
      <c r="A436" s="186">
        <v>3232</v>
      </c>
      <c r="B436" s="187"/>
      <c r="C436" s="188"/>
      <c r="D436" s="31" t="s">
        <v>99</v>
      </c>
      <c r="E436" s="21"/>
      <c r="F436" s="21"/>
      <c r="G436" s="21"/>
    </row>
    <row r="437" spans="1:7" x14ac:dyDescent="0.3">
      <c r="A437" s="186">
        <v>3237</v>
      </c>
      <c r="B437" s="187"/>
      <c r="C437" s="188"/>
      <c r="D437" s="31" t="s">
        <v>59</v>
      </c>
      <c r="E437" s="21"/>
      <c r="F437" s="21"/>
      <c r="G437" s="21"/>
    </row>
    <row r="438" spans="1:7" s="22" customFormat="1" x14ac:dyDescent="0.3">
      <c r="A438" s="183">
        <v>38</v>
      </c>
      <c r="B438" s="184"/>
      <c r="C438" s="185"/>
      <c r="D438" s="27" t="s">
        <v>149</v>
      </c>
      <c r="E438" s="20">
        <f t="shared" ref="E438:F439" si="203">E439</f>
        <v>0</v>
      </c>
      <c r="F438" s="20">
        <f t="shared" si="203"/>
        <v>0</v>
      </c>
      <c r="G438" s="20" t="s">
        <v>242</v>
      </c>
    </row>
    <row r="439" spans="1:7" s="22" customFormat="1" x14ac:dyDescent="0.3">
      <c r="A439" s="183">
        <v>383</v>
      </c>
      <c r="B439" s="184"/>
      <c r="C439" s="185"/>
      <c r="D439" s="27" t="s">
        <v>150</v>
      </c>
      <c r="E439" s="20">
        <f t="shared" si="203"/>
        <v>0</v>
      </c>
      <c r="F439" s="20">
        <f t="shared" si="203"/>
        <v>0</v>
      </c>
      <c r="G439" s="20" t="s">
        <v>242</v>
      </c>
    </row>
    <row r="440" spans="1:7" ht="26.4" x14ac:dyDescent="0.3">
      <c r="A440" s="186">
        <v>3831</v>
      </c>
      <c r="B440" s="187"/>
      <c r="C440" s="188"/>
      <c r="D440" s="31" t="s">
        <v>151</v>
      </c>
      <c r="E440" s="21"/>
      <c r="F440" s="21"/>
      <c r="G440" s="21"/>
    </row>
    <row r="441" spans="1:7" s="22" customFormat="1" x14ac:dyDescent="0.3">
      <c r="A441" s="200" t="s">
        <v>152</v>
      </c>
      <c r="B441" s="201"/>
      <c r="C441" s="202"/>
      <c r="D441" s="28" t="s">
        <v>153</v>
      </c>
      <c r="E441" s="34">
        <f>E442+E449+E454</f>
        <v>0</v>
      </c>
      <c r="F441" s="34">
        <f>F442+F449+F454</f>
        <v>0</v>
      </c>
      <c r="G441" s="34" t="e">
        <f t="shared" ref="G441:G444" si="204">F441/E441*100</f>
        <v>#DIV/0!</v>
      </c>
    </row>
    <row r="442" spans="1:7" s="22" customFormat="1" x14ac:dyDescent="0.3">
      <c r="A442" s="194" t="s">
        <v>130</v>
      </c>
      <c r="B442" s="195"/>
      <c r="C442" s="196"/>
      <c r="D442" s="29" t="s">
        <v>131</v>
      </c>
      <c r="E442" s="33">
        <f t="shared" ref="E442:F452" si="205">E443</f>
        <v>0</v>
      </c>
      <c r="F442" s="33">
        <f t="shared" si="205"/>
        <v>0</v>
      </c>
      <c r="G442" s="33" t="e">
        <f t="shared" si="204"/>
        <v>#DIV/0!</v>
      </c>
    </row>
    <row r="443" spans="1:7" s="22" customFormat="1" x14ac:dyDescent="0.3">
      <c r="A443" s="197">
        <v>3</v>
      </c>
      <c r="B443" s="198"/>
      <c r="C443" s="199"/>
      <c r="D443" s="27" t="s">
        <v>9</v>
      </c>
      <c r="E443" s="20">
        <f t="shared" si="205"/>
        <v>0</v>
      </c>
      <c r="F443" s="20">
        <f t="shared" si="205"/>
        <v>0</v>
      </c>
      <c r="G443" s="20" t="e">
        <f t="shared" si="204"/>
        <v>#DIV/0!</v>
      </c>
    </row>
    <row r="444" spans="1:7" s="22" customFormat="1" x14ac:dyDescent="0.3">
      <c r="A444" s="183">
        <v>32</v>
      </c>
      <c r="B444" s="184"/>
      <c r="C444" s="185"/>
      <c r="D444" s="27" t="s">
        <v>14</v>
      </c>
      <c r="E444" s="20"/>
      <c r="F444" s="20">
        <f t="shared" ref="F444" si="206">F445+F447</f>
        <v>0</v>
      </c>
      <c r="G444" s="20" t="e">
        <f t="shared" si="204"/>
        <v>#DIV/0!</v>
      </c>
    </row>
    <row r="445" spans="1:7" s="22" customFormat="1" x14ac:dyDescent="0.3">
      <c r="A445" s="183">
        <v>321</v>
      </c>
      <c r="B445" s="184"/>
      <c r="C445" s="185"/>
      <c r="D445" s="27" t="s">
        <v>43</v>
      </c>
      <c r="E445" s="20"/>
      <c r="F445" s="20">
        <f t="shared" ref="F445" si="207">F446</f>
        <v>0</v>
      </c>
      <c r="G445" s="20"/>
    </row>
    <row r="446" spans="1:7" x14ac:dyDescent="0.3">
      <c r="A446" s="186">
        <v>3211</v>
      </c>
      <c r="B446" s="187"/>
      <c r="C446" s="188"/>
      <c r="D446" s="31" t="s">
        <v>53</v>
      </c>
      <c r="E446" s="21"/>
      <c r="F446" s="21"/>
      <c r="G446" s="21"/>
    </row>
    <row r="447" spans="1:7" s="22" customFormat="1" ht="26.4" x14ac:dyDescent="0.3">
      <c r="A447" s="183">
        <v>329</v>
      </c>
      <c r="B447" s="184"/>
      <c r="C447" s="185"/>
      <c r="D447" s="27" t="s">
        <v>48</v>
      </c>
      <c r="E447" s="20"/>
      <c r="F447" s="20">
        <f t="shared" si="205"/>
        <v>0</v>
      </c>
      <c r="G447" s="20"/>
    </row>
    <row r="448" spans="1:7" ht="26.4" x14ac:dyDescent="0.3">
      <c r="A448" s="186">
        <v>3299</v>
      </c>
      <c r="B448" s="187"/>
      <c r="C448" s="188"/>
      <c r="D448" s="31" t="s">
        <v>48</v>
      </c>
      <c r="E448" s="21"/>
      <c r="F448" s="21">
        <v>0</v>
      </c>
      <c r="G448" s="21"/>
    </row>
    <row r="449" spans="1:7" s="22" customFormat="1" ht="39.6" x14ac:dyDescent="0.3">
      <c r="A449" s="194" t="s">
        <v>132</v>
      </c>
      <c r="B449" s="195"/>
      <c r="C449" s="196"/>
      <c r="D449" s="29" t="s">
        <v>133</v>
      </c>
      <c r="E449" s="33">
        <f t="shared" si="205"/>
        <v>0</v>
      </c>
      <c r="F449" s="33">
        <f t="shared" si="205"/>
        <v>0</v>
      </c>
      <c r="G449" s="33" t="s">
        <v>242</v>
      </c>
    </row>
    <row r="450" spans="1:7" s="22" customFormat="1" x14ac:dyDescent="0.3">
      <c r="A450" s="197">
        <v>3</v>
      </c>
      <c r="B450" s="198"/>
      <c r="C450" s="199"/>
      <c r="D450" s="27" t="s">
        <v>9</v>
      </c>
      <c r="E450" s="20">
        <f t="shared" si="205"/>
        <v>0</v>
      </c>
      <c r="F450" s="20">
        <f t="shared" si="205"/>
        <v>0</v>
      </c>
      <c r="G450" s="20" t="s">
        <v>242</v>
      </c>
    </row>
    <row r="451" spans="1:7" s="22" customFormat="1" x14ac:dyDescent="0.3">
      <c r="A451" s="183">
        <v>32</v>
      </c>
      <c r="B451" s="184"/>
      <c r="C451" s="185"/>
      <c r="D451" s="27" t="s">
        <v>14</v>
      </c>
      <c r="E451" s="20">
        <v>0</v>
      </c>
      <c r="F451" s="20">
        <f>F452</f>
        <v>0</v>
      </c>
      <c r="G451" s="20" t="s">
        <v>242</v>
      </c>
    </row>
    <row r="452" spans="1:7" s="22" customFormat="1" ht="26.4" x14ac:dyDescent="0.3">
      <c r="A452" s="183">
        <v>329</v>
      </c>
      <c r="B452" s="184"/>
      <c r="C452" s="185"/>
      <c r="D452" s="27" t="s">
        <v>48</v>
      </c>
      <c r="E452" s="20"/>
      <c r="F452" s="20">
        <f t="shared" si="205"/>
        <v>0</v>
      </c>
      <c r="G452" s="20"/>
    </row>
    <row r="453" spans="1:7" ht="26.4" x14ac:dyDescent="0.3">
      <c r="A453" s="186">
        <v>3299</v>
      </c>
      <c r="B453" s="187"/>
      <c r="C453" s="188"/>
      <c r="D453" s="31" t="s">
        <v>48</v>
      </c>
      <c r="E453" s="21"/>
      <c r="F453" s="21"/>
      <c r="G453" s="21"/>
    </row>
    <row r="454" spans="1:7" s="22" customFormat="1" x14ac:dyDescent="0.3">
      <c r="A454" s="194" t="s">
        <v>138</v>
      </c>
      <c r="B454" s="195"/>
      <c r="C454" s="196"/>
      <c r="D454" s="29" t="s">
        <v>139</v>
      </c>
      <c r="E454" s="33">
        <f t="shared" ref="E454:F455" si="208">E455</f>
        <v>0</v>
      </c>
      <c r="F454" s="33">
        <f t="shared" si="208"/>
        <v>0</v>
      </c>
      <c r="G454" s="33" t="e">
        <f t="shared" ref="G454:G456" si="209">F454/E454*100</f>
        <v>#DIV/0!</v>
      </c>
    </row>
    <row r="455" spans="1:7" s="22" customFormat="1" x14ac:dyDescent="0.3">
      <c r="A455" s="197">
        <v>3</v>
      </c>
      <c r="B455" s="198"/>
      <c r="C455" s="199"/>
      <c r="D455" s="27" t="s">
        <v>9</v>
      </c>
      <c r="E455" s="20">
        <f t="shared" si="208"/>
        <v>0</v>
      </c>
      <c r="F455" s="20">
        <f t="shared" si="208"/>
        <v>0</v>
      </c>
      <c r="G455" s="20" t="e">
        <f t="shared" si="209"/>
        <v>#DIV/0!</v>
      </c>
    </row>
    <row r="456" spans="1:7" s="22" customFormat="1" x14ac:dyDescent="0.3">
      <c r="A456" s="183">
        <v>32</v>
      </c>
      <c r="B456" s="184"/>
      <c r="C456" s="185"/>
      <c r="D456" s="27" t="s">
        <v>14</v>
      </c>
      <c r="E456" s="20"/>
      <c r="F456" s="20">
        <f t="shared" ref="F456" si="210">F457+F459</f>
        <v>0</v>
      </c>
      <c r="G456" s="20" t="e">
        <f t="shared" si="209"/>
        <v>#DIV/0!</v>
      </c>
    </row>
    <row r="457" spans="1:7" s="22" customFormat="1" x14ac:dyDescent="0.3">
      <c r="A457" s="183">
        <v>321</v>
      </c>
      <c r="B457" s="184"/>
      <c r="C457" s="185"/>
      <c r="D457" s="27" t="s">
        <v>43</v>
      </c>
      <c r="E457" s="20"/>
      <c r="F457" s="20">
        <f t="shared" ref="F457" si="211">F458</f>
        <v>0</v>
      </c>
      <c r="G457" s="20"/>
    </row>
    <row r="458" spans="1:7" x14ac:dyDescent="0.3">
      <c r="A458" s="186">
        <v>3211</v>
      </c>
      <c r="B458" s="187"/>
      <c r="C458" s="188"/>
      <c r="D458" s="31" t="s">
        <v>53</v>
      </c>
      <c r="E458" s="21"/>
      <c r="F458" s="21">
        <v>0</v>
      </c>
      <c r="G458" s="21"/>
    </row>
    <row r="459" spans="1:7" s="22" customFormat="1" ht="26.4" x14ac:dyDescent="0.3">
      <c r="A459" s="183">
        <v>329</v>
      </c>
      <c r="B459" s="184"/>
      <c r="C459" s="185"/>
      <c r="D459" s="27" t="s">
        <v>48</v>
      </c>
      <c r="E459" s="20"/>
      <c r="F459" s="20">
        <f t="shared" ref="F459" si="212">F460</f>
        <v>0</v>
      </c>
      <c r="G459" s="20"/>
    </row>
    <row r="460" spans="1:7" ht="26.4" x14ac:dyDescent="0.3">
      <c r="A460" s="186">
        <v>3299</v>
      </c>
      <c r="B460" s="187"/>
      <c r="C460" s="188"/>
      <c r="D460" s="31" t="s">
        <v>48</v>
      </c>
      <c r="E460" s="21"/>
      <c r="F460" s="21"/>
      <c r="G460" s="21"/>
    </row>
    <row r="461" spans="1:7" s="22" customFormat="1" ht="26.4" x14ac:dyDescent="0.3">
      <c r="A461" s="200" t="s">
        <v>154</v>
      </c>
      <c r="B461" s="201"/>
      <c r="C461" s="202"/>
      <c r="D461" s="28" t="s">
        <v>155</v>
      </c>
      <c r="E461" s="34">
        <f t="shared" ref="E461:F461" si="213">E462+E471</f>
        <v>0</v>
      </c>
      <c r="F461" s="34">
        <f t="shared" si="213"/>
        <v>0</v>
      </c>
      <c r="G461" s="34" t="e">
        <f t="shared" ref="G461:G464" si="214">F461/E461*100</f>
        <v>#DIV/0!</v>
      </c>
    </row>
    <row r="462" spans="1:7" s="22" customFormat="1" x14ac:dyDescent="0.3">
      <c r="A462" s="194" t="s">
        <v>138</v>
      </c>
      <c r="B462" s="195"/>
      <c r="C462" s="196"/>
      <c r="D462" s="29" t="s">
        <v>139</v>
      </c>
      <c r="E462" s="33">
        <f t="shared" ref="E462:F462" si="215">E463+E467</f>
        <v>0</v>
      </c>
      <c r="F462" s="33">
        <f t="shared" si="215"/>
        <v>0</v>
      </c>
      <c r="G462" s="33" t="e">
        <f t="shared" si="214"/>
        <v>#DIV/0!</v>
      </c>
    </row>
    <row r="463" spans="1:7" s="22" customFormat="1" x14ac:dyDescent="0.3">
      <c r="A463" s="197">
        <v>3</v>
      </c>
      <c r="B463" s="198"/>
      <c r="C463" s="199"/>
      <c r="D463" s="27" t="s">
        <v>9</v>
      </c>
      <c r="E463" s="20">
        <f t="shared" ref="E463:F465" si="216">E464</f>
        <v>0</v>
      </c>
      <c r="F463" s="20">
        <f t="shared" si="216"/>
        <v>0</v>
      </c>
      <c r="G463" s="20" t="e">
        <f t="shared" si="214"/>
        <v>#DIV/0!</v>
      </c>
    </row>
    <row r="464" spans="1:7" s="22" customFormat="1" x14ac:dyDescent="0.3">
      <c r="A464" s="183">
        <v>32</v>
      </c>
      <c r="B464" s="184"/>
      <c r="C464" s="185"/>
      <c r="D464" s="27" t="s">
        <v>14</v>
      </c>
      <c r="E464" s="20"/>
      <c r="F464" s="20">
        <f t="shared" si="216"/>
        <v>0</v>
      </c>
      <c r="G464" s="20" t="e">
        <f t="shared" si="214"/>
        <v>#DIV/0!</v>
      </c>
    </row>
    <row r="465" spans="1:7" s="22" customFormat="1" ht="26.4" x14ac:dyDescent="0.3">
      <c r="A465" s="183">
        <v>329</v>
      </c>
      <c r="B465" s="184"/>
      <c r="C465" s="185"/>
      <c r="D465" s="27" t="s">
        <v>48</v>
      </c>
      <c r="E465" s="20"/>
      <c r="F465" s="20">
        <f t="shared" si="216"/>
        <v>0</v>
      </c>
      <c r="G465" s="20"/>
    </row>
    <row r="466" spans="1:7" ht="26.4" x14ac:dyDescent="0.3">
      <c r="A466" s="186">
        <v>3299</v>
      </c>
      <c r="B466" s="187"/>
      <c r="C466" s="188"/>
      <c r="D466" s="31" t="s">
        <v>48</v>
      </c>
      <c r="E466" s="21"/>
      <c r="F466" s="21">
        <v>0</v>
      </c>
      <c r="G466" s="21"/>
    </row>
    <row r="467" spans="1:7" s="22" customFormat="1" ht="26.4" x14ac:dyDescent="0.3">
      <c r="A467" s="197">
        <v>4</v>
      </c>
      <c r="B467" s="198"/>
      <c r="C467" s="199"/>
      <c r="D467" s="27" t="s">
        <v>11</v>
      </c>
      <c r="E467" s="20">
        <f t="shared" ref="E467:F469" si="217">E468</f>
        <v>0</v>
      </c>
      <c r="F467" s="20">
        <f t="shared" si="217"/>
        <v>0</v>
      </c>
      <c r="G467" s="20" t="s">
        <v>242</v>
      </c>
    </row>
    <row r="468" spans="1:7" s="22" customFormat="1" ht="26.4" x14ac:dyDescent="0.3">
      <c r="A468" s="183">
        <v>42</v>
      </c>
      <c r="B468" s="184"/>
      <c r="C468" s="185"/>
      <c r="D468" s="27" t="s">
        <v>19</v>
      </c>
      <c r="E468" s="20">
        <f t="shared" si="217"/>
        <v>0</v>
      </c>
      <c r="F468" s="20">
        <f t="shared" si="217"/>
        <v>0</v>
      </c>
      <c r="G468" s="20" t="s">
        <v>242</v>
      </c>
    </row>
    <row r="469" spans="1:7" s="22" customFormat="1" x14ac:dyDescent="0.3">
      <c r="A469" s="183">
        <v>422</v>
      </c>
      <c r="B469" s="184"/>
      <c r="C469" s="185"/>
      <c r="D469" s="27" t="s">
        <v>60</v>
      </c>
      <c r="E469" s="20"/>
      <c r="F469" s="20">
        <f t="shared" si="217"/>
        <v>0</v>
      </c>
      <c r="G469" s="20"/>
    </row>
    <row r="470" spans="1:7" ht="26.4" x14ac:dyDescent="0.3">
      <c r="A470" s="186">
        <v>4227</v>
      </c>
      <c r="B470" s="187"/>
      <c r="C470" s="188"/>
      <c r="D470" s="31" t="s">
        <v>159</v>
      </c>
      <c r="E470" s="21"/>
      <c r="F470" s="21">
        <v>0</v>
      </c>
      <c r="G470" s="21"/>
    </row>
    <row r="471" spans="1:7" s="22" customFormat="1" ht="26.4" x14ac:dyDescent="0.3">
      <c r="A471" s="194" t="s">
        <v>136</v>
      </c>
      <c r="B471" s="195"/>
      <c r="C471" s="196"/>
      <c r="D471" s="29" t="s">
        <v>137</v>
      </c>
      <c r="E471" s="33">
        <f>E472+E478</f>
        <v>0</v>
      </c>
      <c r="F471" s="33">
        <f>F472+F478</f>
        <v>0</v>
      </c>
      <c r="G471" s="33" t="s">
        <v>242</v>
      </c>
    </row>
    <row r="472" spans="1:7" s="22" customFormat="1" x14ac:dyDescent="0.3">
      <c r="A472" s="197">
        <v>3</v>
      </c>
      <c r="B472" s="198"/>
      <c r="C472" s="199"/>
      <c r="D472" s="27" t="s">
        <v>9</v>
      </c>
      <c r="E472" s="20">
        <f t="shared" ref="E472:F476" si="218">E473</f>
        <v>0</v>
      </c>
      <c r="F472" s="20">
        <f t="shared" si="218"/>
        <v>0</v>
      </c>
      <c r="G472" s="20" t="s">
        <v>242</v>
      </c>
    </row>
    <row r="473" spans="1:7" s="22" customFormat="1" x14ac:dyDescent="0.3">
      <c r="A473" s="183">
        <v>32</v>
      </c>
      <c r="B473" s="184"/>
      <c r="C473" s="185"/>
      <c r="D473" s="27" t="s">
        <v>14</v>
      </c>
      <c r="E473" s="20">
        <f t="shared" ref="E473:F473" si="219">E474+E476</f>
        <v>0</v>
      </c>
      <c r="F473" s="20">
        <f t="shared" si="219"/>
        <v>0</v>
      </c>
      <c r="G473" s="20" t="s">
        <v>242</v>
      </c>
    </row>
    <row r="474" spans="1:7" s="22" customFormat="1" x14ac:dyDescent="0.3">
      <c r="A474" s="183">
        <v>322</v>
      </c>
      <c r="B474" s="184"/>
      <c r="C474" s="185"/>
      <c r="D474" s="27" t="s">
        <v>45</v>
      </c>
      <c r="E474" s="20"/>
      <c r="F474" s="20">
        <f t="shared" ref="F474" si="220">F475</f>
        <v>0</v>
      </c>
      <c r="G474" s="20"/>
    </row>
    <row r="475" spans="1:7" x14ac:dyDescent="0.3">
      <c r="A475" s="186">
        <v>3225</v>
      </c>
      <c r="B475" s="187"/>
      <c r="C475" s="188"/>
      <c r="D475" s="31" t="s">
        <v>91</v>
      </c>
      <c r="E475" s="21"/>
      <c r="F475" s="21">
        <v>0</v>
      </c>
      <c r="G475" s="21"/>
    </row>
    <row r="476" spans="1:7" s="22" customFormat="1" ht="26.4" x14ac:dyDescent="0.3">
      <c r="A476" s="183">
        <v>329</v>
      </c>
      <c r="B476" s="184"/>
      <c r="C476" s="185"/>
      <c r="D476" s="27" t="s">
        <v>48</v>
      </c>
      <c r="E476" s="20"/>
      <c r="F476" s="20">
        <f t="shared" si="218"/>
        <v>0</v>
      </c>
      <c r="G476" s="20"/>
    </row>
    <row r="477" spans="1:7" ht="26.4" x14ac:dyDescent="0.3">
      <c r="A477" s="186">
        <v>3299</v>
      </c>
      <c r="B477" s="187"/>
      <c r="C477" s="188"/>
      <c r="D477" s="31" t="s">
        <v>48</v>
      </c>
      <c r="E477" s="21"/>
      <c r="F477" s="21">
        <v>0</v>
      </c>
      <c r="G477" s="21"/>
    </row>
    <row r="478" spans="1:7" s="22" customFormat="1" ht="26.4" x14ac:dyDescent="0.3">
      <c r="A478" s="197">
        <v>4</v>
      </c>
      <c r="B478" s="198"/>
      <c r="C478" s="199"/>
      <c r="D478" s="27" t="s">
        <v>11</v>
      </c>
      <c r="E478" s="20">
        <f t="shared" ref="E478:F480" si="221">E479</f>
        <v>0</v>
      </c>
      <c r="F478" s="20">
        <f t="shared" si="221"/>
        <v>0</v>
      </c>
      <c r="G478" s="20" t="s">
        <v>242</v>
      </c>
    </row>
    <row r="479" spans="1:7" s="22" customFormat="1" ht="26.4" x14ac:dyDescent="0.3">
      <c r="A479" s="183">
        <v>42</v>
      </c>
      <c r="B479" s="184"/>
      <c r="C479" s="185"/>
      <c r="D479" s="27" t="s">
        <v>19</v>
      </c>
      <c r="E479" s="20">
        <f t="shared" si="221"/>
        <v>0</v>
      </c>
      <c r="F479" s="20">
        <f t="shared" si="221"/>
        <v>0</v>
      </c>
      <c r="G479" s="20" t="s">
        <v>242</v>
      </c>
    </row>
    <row r="480" spans="1:7" s="22" customFormat="1" x14ac:dyDescent="0.3">
      <c r="A480" s="183">
        <v>422</v>
      </c>
      <c r="B480" s="184"/>
      <c r="C480" s="185"/>
      <c r="D480" s="27" t="s">
        <v>60</v>
      </c>
      <c r="E480" s="20"/>
      <c r="F480" s="20">
        <f t="shared" si="221"/>
        <v>0</v>
      </c>
      <c r="G480" s="20"/>
    </row>
    <row r="481" spans="1:7" ht="26.4" x14ac:dyDescent="0.3">
      <c r="A481" s="186">
        <v>4227</v>
      </c>
      <c r="B481" s="187"/>
      <c r="C481" s="188"/>
      <c r="D481" s="31" t="s">
        <v>159</v>
      </c>
      <c r="E481" s="21"/>
      <c r="F481" s="21">
        <v>0</v>
      </c>
      <c r="G481" s="21"/>
    </row>
    <row r="482" spans="1:7" s="22" customFormat="1" x14ac:dyDescent="0.3">
      <c r="A482" s="200" t="s">
        <v>156</v>
      </c>
      <c r="B482" s="201"/>
      <c r="C482" s="202"/>
      <c r="D482" s="28" t="s">
        <v>128</v>
      </c>
      <c r="E482" s="34">
        <f t="shared" ref="E482" si="222">E483+E494+E499+E504</f>
        <v>0</v>
      </c>
      <c r="F482" s="34">
        <f t="shared" ref="F482" si="223">F483+F494+F499+F504</f>
        <v>0</v>
      </c>
      <c r="G482" s="34" t="e">
        <f t="shared" ref="G482:G485" si="224">F482/E482*100</f>
        <v>#DIV/0!</v>
      </c>
    </row>
    <row r="483" spans="1:7" s="22" customFormat="1" x14ac:dyDescent="0.3">
      <c r="A483" s="194" t="s">
        <v>130</v>
      </c>
      <c r="B483" s="195"/>
      <c r="C483" s="196"/>
      <c r="D483" s="29" t="s">
        <v>131</v>
      </c>
      <c r="E483" s="33">
        <f t="shared" ref="E483:F484" si="225">E484</f>
        <v>0</v>
      </c>
      <c r="F483" s="33">
        <f t="shared" si="225"/>
        <v>0</v>
      </c>
      <c r="G483" s="33" t="e">
        <f t="shared" si="224"/>
        <v>#DIV/0!</v>
      </c>
    </row>
    <row r="484" spans="1:7" s="22" customFormat="1" ht="26.4" x14ac:dyDescent="0.3">
      <c r="A484" s="197">
        <v>4</v>
      </c>
      <c r="B484" s="198"/>
      <c r="C484" s="199"/>
      <c r="D484" s="27" t="s">
        <v>11</v>
      </c>
      <c r="E484" s="20">
        <f t="shared" si="225"/>
        <v>0</v>
      </c>
      <c r="F484" s="20">
        <f t="shared" si="225"/>
        <v>0</v>
      </c>
      <c r="G484" s="20" t="e">
        <f t="shared" si="224"/>
        <v>#DIV/0!</v>
      </c>
    </row>
    <row r="485" spans="1:7" s="22" customFormat="1" ht="26.4" x14ac:dyDescent="0.3">
      <c r="A485" s="183">
        <v>42</v>
      </c>
      <c r="B485" s="184"/>
      <c r="C485" s="185"/>
      <c r="D485" s="27" t="s">
        <v>19</v>
      </c>
      <c r="E485" s="20"/>
      <c r="F485" s="20">
        <f t="shared" ref="F485" si="226">F486+F492</f>
        <v>0</v>
      </c>
      <c r="G485" s="20" t="e">
        <f t="shared" si="224"/>
        <v>#DIV/0!</v>
      </c>
    </row>
    <row r="486" spans="1:7" s="22" customFormat="1" x14ac:dyDescent="0.3">
      <c r="A486" s="183">
        <v>422</v>
      </c>
      <c r="B486" s="184"/>
      <c r="C486" s="185"/>
      <c r="D486" s="27" t="s">
        <v>60</v>
      </c>
      <c r="E486" s="20"/>
      <c r="F486" s="20">
        <f t="shared" ref="F486" si="227">F487+F488+F489+F490+F491</f>
        <v>0</v>
      </c>
      <c r="G486" s="20"/>
    </row>
    <row r="487" spans="1:7" x14ac:dyDescent="0.3">
      <c r="A487" s="186">
        <v>4221</v>
      </c>
      <c r="B487" s="187"/>
      <c r="C487" s="188"/>
      <c r="D487" s="31" t="s">
        <v>61</v>
      </c>
      <c r="E487" s="21"/>
      <c r="F487" s="21">
        <v>0</v>
      </c>
      <c r="G487" s="21"/>
    </row>
    <row r="488" spans="1:7" x14ac:dyDescent="0.3">
      <c r="A488" s="186">
        <v>4223</v>
      </c>
      <c r="B488" s="187"/>
      <c r="C488" s="188"/>
      <c r="D488" s="31" t="s">
        <v>157</v>
      </c>
      <c r="E488" s="21"/>
      <c r="F488" s="21">
        <v>0</v>
      </c>
      <c r="G488" s="21"/>
    </row>
    <row r="489" spans="1:7" x14ac:dyDescent="0.3">
      <c r="A489" s="186">
        <v>4225</v>
      </c>
      <c r="B489" s="187"/>
      <c r="C489" s="188"/>
      <c r="D489" s="31" t="s">
        <v>158</v>
      </c>
      <c r="E489" s="21"/>
      <c r="F489" s="21"/>
      <c r="G489" s="21"/>
    </row>
    <row r="490" spans="1:7" x14ac:dyDescent="0.3">
      <c r="A490" s="186">
        <v>4226</v>
      </c>
      <c r="B490" s="187"/>
      <c r="C490" s="188"/>
      <c r="D490" s="31" t="s">
        <v>146</v>
      </c>
      <c r="E490" s="21"/>
      <c r="F490" s="21"/>
      <c r="G490" s="21"/>
    </row>
    <row r="491" spans="1:7" ht="26.4" x14ac:dyDescent="0.3">
      <c r="A491" s="186">
        <v>4227</v>
      </c>
      <c r="B491" s="187"/>
      <c r="C491" s="188"/>
      <c r="D491" s="31" t="s">
        <v>159</v>
      </c>
      <c r="E491" s="21"/>
      <c r="F491" s="21"/>
      <c r="G491" s="21"/>
    </row>
    <row r="492" spans="1:7" s="22" customFormat="1" ht="26.4" x14ac:dyDescent="0.3">
      <c r="A492" s="183">
        <v>424</v>
      </c>
      <c r="B492" s="184"/>
      <c r="C492" s="185"/>
      <c r="D492" s="27" t="s">
        <v>160</v>
      </c>
      <c r="E492" s="20"/>
      <c r="F492" s="20">
        <f t="shared" ref="F492" si="228">F493</f>
        <v>0</v>
      </c>
      <c r="G492" s="20"/>
    </row>
    <row r="493" spans="1:7" x14ac:dyDescent="0.3">
      <c r="A493" s="186">
        <v>4241</v>
      </c>
      <c r="B493" s="187"/>
      <c r="C493" s="188"/>
      <c r="D493" s="31" t="s">
        <v>161</v>
      </c>
      <c r="E493" s="21"/>
      <c r="F493" s="21">
        <v>0</v>
      </c>
      <c r="G493" s="21"/>
    </row>
    <row r="494" spans="1:7" s="22" customFormat="1" ht="39.6" x14ac:dyDescent="0.3">
      <c r="A494" s="194" t="s">
        <v>132</v>
      </c>
      <c r="B494" s="195"/>
      <c r="C494" s="196"/>
      <c r="D494" s="29" t="s">
        <v>133</v>
      </c>
      <c r="E494" s="33">
        <f t="shared" ref="E494:F497" si="229">E495</f>
        <v>0</v>
      </c>
      <c r="F494" s="33">
        <f t="shared" si="229"/>
        <v>0</v>
      </c>
      <c r="G494" s="33" t="s">
        <v>242</v>
      </c>
    </row>
    <row r="495" spans="1:7" s="22" customFormat="1" ht="26.4" x14ac:dyDescent="0.3">
      <c r="A495" s="197">
        <v>4</v>
      </c>
      <c r="B495" s="198"/>
      <c r="C495" s="199"/>
      <c r="D495" s="27" t="s">
        <v>11</v>
      </c>
      <c r="E495" s="20">
        <f t="shared" si="229"/>
        <v>0</v>
      </c>
      <c r="F495" s="20">
        <f t="shared" si="229"/>
        <v>0</v>
      </c>
      <c r="G495" s="20" t="s">
        <v>242</v>
      </c>
    </row>
    <row r="496" spans="1:7" s="22" customFormat="1" ht="26.4" x14ac:dyDescent="0.3">
      <c r="A496" s="183">
        <v>42</v>
      </c>
      <c r="B496" s="184"/>
      <c r="C496" s="185"/>
      <c r="D496" s="27" t="s">
        <v>19</v>
      </c>
      <c r="E496" s="20">
        <f t="shared" si="229"/>
        <v>0</v>
      </c>
      <c r="F496" s="20">
        <f t="shared" si="229"/>
        <v>0</v>
      </c>
      <c r="G496" s="20" t="s">
        <v>242</v>
      </c>
    </row>
    <row r="497" spans="1:7" s="22" customFormat="1" x14ac:dyDescent="0.3">
      <c r="A497" s="183">
        <v>422</v>
      </c>
      <c r="B497" s="184"/>
      <c r="C497" s="185"/>
      <c r="D497" s="27" t="s">
        <v>60</v>
      </c>
      <c r="E497" s="20"/>
      <c r="F497" s="20">
        <f t="shared" si="229"/>
        <v>0</v>
      </c>
      <c r="G497" s="20"/>
    </row>
    <row r="498" spans="1:7" x14ac:dyDescent="0.3">
      <c r="A498" s="186">
        <v>4221</v>
      </c>
      <c r="B498" s="187"/>
      <c r="C498" s="188"/>
      <c r="D498" s="31" t="s">
        <v>61</v>
      </c>
      <c r="E498" s="21"/>
      <c r="F498" s="21"/>
      <c r="G498" s="21"/>
    </row>
    <row r="499" spans="1:7" s="22" customFormat="1" x14ac:dyDescent="0.3">
      <c r="A499" s="194" t="s">
        <v>138</v>
      </c>
      <c r="B499" s="195"/>
      <c r="C499" s="196"/>
      <c r="D499" s="29" t="s">
        <v>139</v>
      </c>
      <c r="E499" s="33">
        <f t="shared" ref="E499:F502" si="230">E500</f>
        <v>0</v>
      </c>
      <c r="F499" s="33">
        <f t="shared" si="230"/>
        <v>0</v>
      </c>
      <c r="G499" s="33" t="e">
        <f t="shared" ref="G499:G501" si="231">F499/E499*100</f>
        <v>#DIV/0!</v>
      </c>
    </row>
    <row r="500" spans="1:7" s="22" customFormat="1" ht="26.4" x14ac:dyDescent="0.3">
      <c r="A500" s="197">
        <v>4</v>
      </c>
      <c r="B500" s="198"/>
      <c r="C500" s="199"/>
      <c r="D500" s="27" t="s">
        <v>11</v>
      </c>
      <c r="E500" s="20">
        <f t="shared" si="230"/>
        <v>0</v>
      </c>
      <c r="F500" s="20">
        <f t="shared" si="230"/>
        <v>0</v>
      </c>
      <c r="G500" s="20" t="e">
        <f t="shared" si="231"/>
        <v>#DIV/0!</v>
      </c>
    </row>
    <row r="501" spans="1:7" s="22" customFormat="1" ht="26.4" x14ac:dyDescent="0.3">
      <c r="A501" s="183">
        <v>42</v>
      </c>
      <c r="B501" s="184"/>
      <c r="C501" s="185"/>
      <c r="D501" s="27" t="s">
        <v>19</v>
      </c>
      <c r="E501" s="20"/>
      <c r="F501" s="20">
        <f t="shared" si="230"/>
        <v>0</v>
      </c>
      <c r="G501" s="20" t="e">
        <f t="shared" si="231"/>
        <v>#DIV/0!</v>
      </c>
    </row>
    <row r="502" spans="1:7" s="22" customFormat="1" ht="26.4" x14ac:dyDescent="0.3">
      <c r="A502" s="183">
        <v>424</v>
      </c>
      <c r="B502" s="184"/>
      <c r="C502" s="185"/>
      <c r="D502" s="27" t="s">
        <v>160</v>
      </c>
      <c r="E502" s="20"/>
      <c r="F502" s="20">
        <f t="shared" si="230"/>
        <v>0</v>
      </c>
      <c r="G502" s="20"/>
    </row>
    <row r="503" spans="1:7" x14ac:dyDescent="0.3">
      <c r="A503" s="186">
        <v>4241</v>
      </c>
      <c r="B503" s="187"/>
      <c r="C503" s="188"/>
      <c r="D503" s="31" t="s">
        <v>161</v>
      </c>
      <c r="E503" s="21"/>
      <c r="F503" s="21">
        <v>0</v>
      </c>
      <c r="G503" s="21"/>
    </row>
    <row r="504" spans="1:7" s="22" customFormat="1" x14ac:dyDescent="0.3">
      <c r="A504" s="194" t="s">
        <v>140</v>
      </c>
      <c r="B504" s="195"/>
      <c r="C504" s="196"/>
      <c r="D504" s="29" t="s">
        <v>141</v>
      </c>
      <c r="E504" s="33">
        <f t="shared" ref="E504:F507" si="232">E505</f>
        <v>0</v>
      </c>
      <c r="F504" s="33">
        <f t="shared" si="232"/>
        <v>0</v>
      </c>
      <c r="G504" s="33" t="s">
        <v>242</v>
      </c>
    </row>
    <row r="505" spans="1:7" s="22" customFormat="1" ht="26.4" x14ac:dyDescent="0.3">
      <c r="A505" s="197">
        <v>4</v>
      </c>
      <c r="B505" s="198"/>
      <c r="C505" s="199"/>
      <c r="D505" s="27" t="s">
        <v>11</v>
      </c>
      <c r="E505" s="20">
        <f t="shared" si="232"/>
        <v>0</v>
      </c>
      <c r="F505" s="20">
        <f t="shared" si="232"/>
        <v>0</v>
      </c>
      <c r="G505" s="20" t="s">
        <v>242</v>
      </c>
    </row>
    <row r="506" spans="1:7" s="22" customFormat="1" ht="26.4" x14ac:dyDescent="0.3">
      <c r="A506" s="183">
        <v>42</v>
      </c>
      <c r="B506" s="184"/>
      <c r="C506" s="185"/>
      <c r="D506" s="27" t="s">
        <v>19</v>
      </c>
      <c r="E506" s="20">
        <f t="shared" si="232"/>
        <v>0</v>
      </c>
      <c r="F506" s="20">
        <f t="shared" si="232"/>
        <v>0</v>
      </c>
      <c r="G506" s="20" t="s">
        <v>242</v>
      </c>
    </row>
    <row r="507" spans="1:7" s="22" customFormat="1" x14ac:dyDescent="0.3">
      <c r="A507" s="183">
        <v>422</v>
      </c>
      <c r="B507" s="184"/>
      <c r="C507" s="185"/>
      <c r="D507" s="27" t="s">
        <v>60</v>
      </c>
      <c r="E507" s="20"/>
      <c r="F507" s="20">
        <f t="shared" si="232"/>
        <v>0</v>
      </c>
      <c r="G507" s="20"/>
    </row>
    <row r="508" spans="1:7" x14ac:dyDescent="0.3">
      <c r="A508" s="186">
        <v>4221</v>
      </c>
      <c r="B508" s="187"/>
      <c r="C508" s="188"/>
      <c r="D508" s="31" t="s">
        <v>61</v>
      </c>
      <c r="E508" s="21"/>
      <c r="F508" s="21">
        <v>0</v>
      </c>
      <c r="G508" s="21"/>
    </row>
    <row r="509" spans="1:7" s="22" customFormat="1" ht="26.4" x14ac:dyDescent="0.3">
      <c r="A509" s="200" t="s">
        <v>162</v>
      </c>
      <c r="B509" s="201"/>
      <c r="C509" s="202"/>
      <c r="D509" s="28" t="s">
        <v>163</v>
      </c>
      <c r="E509" s="34">
        <f t="shared" ref="E509" si="233">E510+E515</f>
        <v>0</v>
      </c>
      <c r="F509" s="34">
        <f t="shared" ref="F509" si="234">F510+F515</f>
        <v>0</v>
      </c>
      <c r="G509" s="34" t="e">
        <f t="shared" ref="G509:G512" si="235">F509/E509*100</f>
        <v>#DIV/0!</v>
      </c>
    </row>
    <row r="510" spans="1:7" s="22" customFormat="1" x14ac:dyDescent="0.3">
      <c r="A510" s="194" t="s">
        <v>130</v>
      </c>
      <c r="B510" s="195"/>
      <c r="C510" s="196"/>
      <c r="D510" s="29" t="s">
        <v>131</v>
      </c>
      <c r="E510" s="33">
        <f t="shared" ref="E510:F513" si="236">E511</f>
        <v>0</v>
      </c>
      <c r="F510" s="33">
        <f t="shared" si="236"/>
        <v>0</v>
      </c>
      <c r="G510" s="33" t="e">
        <f t="shared" si="235"/>
        <v>#DIV/0!</v>
      </c>
    </row>
    <row r="511" spans="1:7" s="22" customFormat="1" x14ac:dyDescent="0.3">
      <c r="A511" s="197">
        <v>3</v>
      </c>
      <c r="B511" s="198"/>
      <c r="C511" s="199"/>
      <c r="D511" s="27" t="s">
        <v>9</v>
      </c>
      <c r="E511" s="20">
        <f t="shared" si="236"/>
        <v>0</v>
      </c>
      <c r="F511" s="20">
        <f t="shared" si="236"/>
        <v>0</v>
      </c>
      <c r="G511" s="20" t="e">
        <f t="shared" si="235"/>
        <v>#DIV/0!</v>
      </c>
    </row>
    <row r="512" spans="1:7" s="22" customFormat="1" x14ac:dyDescent="0.3">
      <c r="A512" s="183">
        <v>32</v>
      </c>
      <c r="B512" s="184"/>
      <c r="C512" s="185"/>
      <c r="D512" s="27" t="s">
        <v>14</v>
      </c>
      <c r="E512" s="20"/>
      <c r="F512" s="20">
        <f t="shared" si="236"/>
        <v>0</v>
      </c>
      <c r="G512" s="20" t="e">
        <f t="shared" si="235"/>
        <v>#DIV/0!</v>
      </c>
    </row>
    <row r="513" spans="1:7" s="22" customFormat="1" x14ac:dyDescent="0.3">
      <c r="A513" s="183">
        <v>323</v>
      </c>
      <c r="B513" s="184"/>
      <c r="C513" s="185"/>
      <c r="D513" s="27" t="s">
        <v>58</v>
      </c>
      <c r="E513" s="20"/>
      <c r="F513" s="20">
        <f t="shared" si="236"/>
        <v>0</v>
      </c>
      <c r="G513" s="20"/>
    </row>
    <row r="514" spans="1:7" ht="26.4" x14ac:dyDescent="0.3">
      <c r="A514" s="186">
        <v>3232</v>
      </c>
      <c r="B514" s="187"/>
      <c r="C514" s="188"/>
      <c r="D514" s="31" t="s">
        <v>99</v>
      </c>
      <c r="E514" s="21"/>
      <c r="F514" s="21">
        <v>0</v>
      </c>
      <c r="G514" s="21"/>
    </row>
    <row r="515" spans="1:7" s="22" customFormat="1" ht="39.6" x14ac:dyDescent="0.3">
      <c r="A515" s="194" t="s">
        <v>132</v>
      </c>
      <c r="B515" s="195"/>
      <c r="C515" s="196"/>
      <c r="D515" s="29" t="s">
        <v>133</v>
      </c>
      <c r="E515" s="33">
        <f t="shared" ref="E515:F518" si="237">E516</f>
        <v>0</v>
      </c>
      <c r="F515" s="33">
        <f t="shared" si="237"/>
        <v>0</v>
      </c>
      <c r="G515" s="33" t="e">
        <f t="shared" ref="G515:G517" si="238">F515/E515*100</f>
        <v>#DIV/0!</v>
      </c>
    </row>
    <row r="516" spans="1:7" s="22" customFormat="1" x14ac:dyDescent="0.3">
      <c r="A516" s="197">
        <v>3</v>
      </c>
      <c r="B516" s="198"/>
      <c r="C516" s="199"/>
      <c r="D516" s="27" t="s">
        <v>9</v>
      </c>
      <c r="E516" s="20">
        <f t="shared" si="237"/>
        <v>0</v>
      </c>
      <c r="F516" s="20">
        <f t="shared" si="237"/>
        <v>0</v>
      </c>
      <c r="G516" s="20" t="e">
        <f t="shared" si="238"/>
        <v>#DIV/0!</v>
      </c>
    </row>
    <row r="517" spans="1:7" s="22" customFormat="1" x14ac:dyDescent="0.3">
      <c r="A517" s="183">
        <v>32</v>
      </c>
      <c r="B517" s="184"/>
      <c r="C517" s="185"/>
      <c r="D517" s="27" t="s">
        <v>14</v>
      </c>
      <c r="E517" s="20"/>
      <c r="F517" s="20">
        <f t="shared" si="237"/>
        <v>0</v>
      </c>
      <c r="G517" s="20" t="e">
        <f t="shared" si="238"/>
        <v>#DIV/0!</v>
      </c>
    </row>
    <row r="518" spans="1:7" s="22" customFormat="1" x14ac:dyDescent="0.3">
      <c r="A518" s="183">
        <v>323</v>
      </c>
      <c r="B518" s="184"/>
      <c r="C518" s="185"/>
      <c r="D518" s="27" t="s">
        <v>58</v>
      </c>
      <c r="E518" s="20"/>
      <c r="F518" s="20">
        <f t="shared" si="237"/>
        <v>0</v>
      </c>
      <c r="G518" s="20"/>
    </row>
    <row r="519" spans="1:7" ht="26.4" x14ac:dyDescent="0.3">
      <c r="A519" s="186">
        <v>3232</v>
      </c>
      <c r="B519" s="187"/>
      <c r="C519" s="188"/>
      <c r="D519" s="31" t="s">
        <v>99</v>
      </c>
      <c r="E519" s="21"/>
      <c r="F519" s="21">
        <v>0</v>
      </c>
      <c r="G519" s="21"/>
    </row>
    <row r="520" spans="1:7" s="22" customFormat="1" ht="26.4" x14ac:dyDescent="0.3">
      <c r="A520" s="200" t="s">
        <v>164</v>
      </c>
      <c r="B520" s="201"/>
      <c r="C520" s="202"/>
      <c r="D520" s="28" t="s">
        <v>165</v>
      </c>
      <c r="E520" s="34">
        <f t="shared" ref="E520:F521" si="239">E521</f>
        <v>0</v>
      </c>
      <c r="F520" s="34">
        <f t="shared" si="239"/>
        <v>0</v>
      </c>
      <c r="G520" s="34" t="e">
        <f t="shared" ref="G520:G523" si="240">F520/E520*100</f>
        <v>#DIV/0!</v>
      </c>
    </row>
    <row r="521" spans="1:7" s="22" customFormat="1" x14ac:dyDescent="0.3">
      <c r="A521" s="194" t="s">
        <v>138</v>
      </c>
      <c r="B521" s="195"/>
      <c r="C521" s="196"/>
      <c r="D521" s="29" t="s">
        <v>139</v>
      </c>
      <c r="E521" s="33">
        <f t="shared" si="239"/>
        <v>0</v>
      </c>
      <c r="F521" s="33">
        <f t="shared" si="239"/>
        <v>0</v>
      </c>
      <c r="G521" s="33" t="e">
        <f t="shared" si="240"/>
        <v>#DIV/0!</v>
      </c>
    </row>
    <row r="522" spans="1:7" s="22" customFormat="1" x14ac:dyDescent="0.3">
      <c r="A522" s="197">
        <v>3</v>
      </c>
      <c r="B522" s="198"/>
      <c r="C522" s="199"/>
      <c r="D522" s="27" t="s">
        <v>9</v>
      </c>
      <c r="E522" s="20">
        <f t="shared" ref="E522" si="241">E523+E528</f>
        <v>0</v>
      </c>
      <c r="F522" s="20">
        <f t="shared" ref="F522" si="242">F523+F528</f>
        <v>0</v>
      </c>
      <c r="G522" s="20" t="e">
        <f t="shared" si="240"/>
        <v>#DIV/0!</v>
      </c>
    </row>
    <row r="523" spans="1:7" s="22" customFormat="1" x14ac:dyDescent="0.3">
      <c r="A523" s="183">
        <v>32</v>
      </c>
      <c r="B523" s="184"/>
      <c r="C523" s="185"/>
      <c r="D523" s="27" t="s">
        <v>14</v>
      </c>
      <c r="E523" s="20"/>
      <c r="F523" s="20">
        <f t="shared" ref="F523" si="243">F524+F526</f>
        <v>0</v>
      </c>
      <c r="G523" s="20" t="e">
        <f t="shared" si="240"/>
        <v>#DIV/0!</v>
      </c>
    </row>
    <row r="524" spans="1:7" s="22" customFormat="1" x14ac:dyDescent="0.3">
      <c r="A524" s="183">
        <v>322</v>
      </c>
      <c r="B524" s="184"/>
      <c r="C524" s="185"/>
      <c r="D524" s="27" t="s">
        <v>45</v>
      </c>
      <c r="E524" s="20"/>
      <c r="F524" s="20">
        <f t="shared" ref="F524" si="244">F525</f>
        <v>0</v>
      </c>
      <c r="G524" s="20"/>
    </row>
    <row r="525" spans="1:7" x14ac:dyDescent="0.3">
      <c r="A525" s="186">
        <v>3222</v>
      </c>
      <c r="B525" s="187"/>
      <c r="C525" s="188"/>
      <c r="D525" s="31" t="s">
        <v>57</v>
      </c>
      <c r="E525" s="21"/>
      <c r="F525" s="21">
        <v>0</v>
      </c>
      <c r="G525" s="21"/>
    </row>
    <row r="526" spans="1:7" s="22" customFormat="1" ht="26.4" x14ac:dyDescent="0.3">
      <c r="A526" s="183">
        <v>329</v>
      </c>
      <c r="B526" s="184"/>
      <c r="C526" s="185"/>
      <c r="D526" s="27" t="s">
        <v>48</v>
      </c>
      <c r="E526" s="20"/>
      <c r="F526" s="20">
        <f t="shared" ref="F526" si="245">F527</f>
        <v>0</v>
      </c>
      <c r="G526" s="20"/>
    </row>
    <row r="527" spans="1:7" ht="26.4" x14ac:dyDescent="0.3">
      <c r="A527" s="186">
        <v>3299</v>
      </c>
      <c r="B527" s="187"/>
      <c r="C527" s="188"/>
      <c r="D527" s="31" t="s">
        <v>48</v>
      </c>
      <c r="E527" s="21"/>
      <c r="F527" s="21">
        <v>0</v>
      </c>
      <c r="G527" s="21"/>
    </row>
    <row r="528" spans="1:7" s="22" customFormat="1" ht="39.6" x14ac:dyDescent="0.3">
      <c r="A528" s="183">
        <v>37</v>
      </c>
      <c r="B528" s="184"/>
      <c r="C528" s="185"/>
      <c r="D528" s="27" t="s">
        <v>95</v>
      </c>
      <c r="E528" s="20"/>
      <c r="F528" s="20">
        <f t="shared" ref="F528:F529" si="246">F529</f>
        <v>0</v>
      </c>
      <c r="G528" s="20" t="e">
        <f t="shared" ref="G528" si="247">F528/E528*100</f>
        <v>#DIV/0!</v>
      </c>
    </row>
    <row r="529" spans="1:8" s="22" customFormat="1" ht="26.4" x14ac:dyDescent="0.3">
      <c r="A529" s="183">
        <v>372</v>
      </c>
      <c r="B529" s="184"/>
      <c r="C529" s="185"/>
      <c r="D529" s="27" t="s">
        <v>65</v>
      </c>
      <c r="E529" s="20"/>
      <c r="F529" s="20">
        <f t="shared" si="246"/>
        <v>0</v>
      </c>
      <c r="G529" s="20"/>
    </row>
    <row r="530" spans="1:8" ht="26.4" x14ac:dyDescent="0.3">
      <c r="A530" s="186">
        <v>3721</v>
      </c>
      <c r="B530" s="187"/>
      <c r="C530" s="188"/>
      <c r="D530" s="31" t="s">
        <v>66</v>
      </c>
      <c r="E530" s="21"/>
      <c r="F530" s="21"/>
      <c r="G530" s="21"/>
    </row>
    <row r="531" spans="1:8" s="22" customFormat="1" ht="26.4" x14ac:dyDescent="0.3">
      <c r="A531" s="200" t="s">
        <v>225</v>
      </c>
      <c r="B531" s="201"/>
      <c r="C531" s="202"/>
      <c r="D531" s="28" t="s">
        <v>166</v>
      </c>
      <c r="E531" s="34">
        <f t="shared" ref="E531:F531" si="248">E532</f>
        <v>13000</v>
      </c>
      <c r="F531" s="34">
        <f t="shared" si="248"/>
        <v>0</v>
      </c>
      <c r="G531" s="34">
        <f t="shared" ref="G531:G534" si="249">F531/E531*100</f>
        <v>0</v>
      </c>
      <c r="H531" s="22" t="s">
        <v>261</v>
      </c>
    </row>
    <row r="532" spans="1:8" s="22" customFormat="1" x14ac:dyDescent="0.3">
      <c r="A532" s="194" t="s">
        <v>138</v>
      </c>
      <c r="B532" s="195"/>
      <c r="C532" s="196"/>
      <c r="D532" s="29" t="s">
        <v>139</v>
      </c>
      <c r="E532" s="33">
        <f t="shared" ref="E532" si="250">E533+E537</f>
        <v>13000</v>
      </c>
      <c r="F532" s="33">
        <f t="shared" ref="F532" si="251">F533+F537</f>
        <v>0</v>
      </c>
      <c r="G532" s="33">
        <f t="shared" si="249"/>
        <v>0</v>
      </c>
    </row>
    <row r="533" spans="1:8" s="22" customFormat="1" x14ac:dyDescent="0.3">
      <c r="A533" s="197">
        <v>3</v>
      </c>
      <c r="B533" s="198"/>
      <c r="C533" s="199"/>
      <c r="D533" s="27" t="s">
        <v>9</v>
      </c>
      <c r="E533" s="20">
        <f t="shared" ref="E533:F535" si="252">E534</f>
        <v>0</v>
      </c>
      <c r="F533" s="20">
        <f t="shared" si="252"/>
        <v>0</v>
      </c>
      <c r="G533" s="20" t="e">
        <f t="shared" si="249"/>
        <v>#DIV/0!</v>
      </c>
    </row>
    <row r="534" spans="1:8" s="22" customFormat="1" ht="39.6" x14ac:dyDescent="0.3">
      <c r="A534" s="183">
        <v>37</v>
      </c>
      <c r="B534" s="184"/>
      <c r="C534" s="185"/>
      <c r="D534" s="27" t="s">
        <v>95</v>
      </c>
      <c r="E534" s="20"/>
      <c r="F534" s="20">
        <f t="shared" si="252"/>
        <v>0</v>
      </c>
      <c r="G534" s="20" t="e">
        <f t="shared" si="249"/>
        <v>#DIV/0!</v>
      </c>
    </row>
    <row r="535" spans="1:8" s="22" customFormat="1" ht="26.4" x14ac:dyDescent="0.3">
      <c r="A535" s="183">
        <v>372</v>
      </c>
      <c r="B535" s="184"/>
      <c r="C535" s="185"/>
      <c r="D535" s="27" t="s">
        <v>65</v>
      </c>
      <c r="E535" s="20"/>
      <c r="F535" s="20">
        <f t="shared" si="252"/>
        <v>0</v>
      </c>
      <c r="G535" s="20"/>
    </row>
    <row r="536" spans="1:8" ht="26.4" x14ac:dyDescent="0.3">
      <c r="A536" s="186">
        <v>3722</v>
      </c>
      <c r="B536" s="187"/>
      <c r="C536" s="188"/>
      <c r="D536" s="31" t="s">
        <v>67</v>
      </c>
      <c r="E536" s="21"/>
      <c r="F536" s="21"/>
      <c r="G536" s="21"/>
    </row>
    <row r="537" spans="1:8" s="22" customFormat="1" ht="26.4" x14ac:dyDescent="0.3">
      <c r="A537" s="197">
        <v>4</v>
      </c>
      <c r="B537" s="198"/>
      <c r="C537" s="199"/>
      <c r="D537" s="27" t="s">
        <v>11</v>
      </c>
      <c r="E537" s="20">
        <f t="shared" ref="E537:F539" si="253">E538</f>
        <v>13000</v>
      </c>
      <c r="F537" s="20">
        <f t="shared" si="253"/>
        <v>0</v>
      </c>
      <c r="G537" s="20">
        <f t="shared" ref="G537:G538" si="254">F537/E537*100</f>
        <v>0</v>
      </c>
    </row>
    <row r="538" spans="1:8" s="22" customFormat="1" ht="26.4" x14ac:dyDescent="0.3">
      <c r="A538" s="183">
        <v>42</v>
      </c>
      <c r="B538" s="184"/>
      <c r="C538" s="185"/>
      <c r="D538" s="27" t="s">
        <v>19</v>
      </c>
      <c r="E538" s="20">
        <f>E539*1</f>
        <v>13000</v>
      </c>
      <c r="F538" s="20">
        <f t="shared" si="253"/>
        <v>0</v>
      </c>
      <c r="G538" s="20">
        <f t="shared" si="254"/>
        <v>0</v>
      </c>
    </row>
    <row r="539" spans="1:8" s="22" customFormat="1" ht="26.4" x14ac:dyDescent="0.3">
      <c r="A539" s="183">
        <v>424</v>
      </c>
      <c r="B539" s="184"/>
      <c r="C539" s="185"/>
      <c r="D539" s="27" t="s">
        <v>160</v>
      </c>
      <c r="E539" s="20">
        <f>E540*1</f>
        <v>13000</v>
      </c>
      <c r="F539" s="20">
        <f t="shared" si="253"/>
        <v>0</v>
      </c>
      <c r="G539" s="20"/>
    </row>
    <row r="540" spans="1:8" x14ac:dyDescent="0.3">
      <c r="A540" s="186">
        <v>4241</v>
      </c>
      <c r="B540" s="187"/>
      <c r="C540" s="188"/>
      <c r="D540" s="31" t="s">
        <v>161</v>
      </c>
      <c r="E540" s="21">
        <v>13000</v>
      </c>
      <c r="F540" s="21">
        <v>0</v>
      </c>
      <c r="G540" s="21"/>
    </row>
    <row r="541" spans="1:8" s="22" customFormat="1" ht="26.4" x14ac:dyDescent="0.3">
      <c r="A541" s="200" t="s">
        <v>213</v>
      </c>
      <c r="B541" s="201"/>
      <c r="C541" s="202"/>
      <c r="D541" s="28" t="s">
        <v>214</v>
      </c>
      <c r="E541" s="34" t="s">
        <v>255</v>
      </c>
      <c r="F541" s="34">
        <f t="shared" ref="F541" si="255">F542+F554</f>
        <v>0</v>
      </c>
      <c r="G541" s="34" t="s">
        <v>242</v>
      </c>
    </row>
    <row r="542" spans="1:8" s="22" customFormat="1" x14ac:dyDescent="0.3">
      <c r="A542" s="194" t="s">
        <v>138</v>
      </c>
      <c r="B542" s="195"/>
      <c r="C542" s="196"/>
      <c r="D542" s="29" t="s">
        <v>139</v>
      </c>
      <c r="E542" s="33">
        <f t="shared" ref="E542:F542" si="256">E543</f>
        <v>0</v>
      </c>
      <c r="F542" s="33">
        <f t="shared" si="256"/>
        <v>0</v>
      </c>
      <c r="G542" s="33" t="s">
        <v>242</v>
      </c>
    </row>
    <row r="543" spans="1:8" s="22" customFormat="1" x14ac:dyDescent="0.3">
      <c r="A543" s="197">
        <v>3</v>
      </c>
      <c r="B543" s="198"/>
      <c r="C543" s="199"/>
      <c r="D543" s="27" t="s">
        <v>9</v>
      </c>
      <c r="E543" s="20">
        <f t="shared" ref="E543:F543" si="257">E544+E551</f>
        <v>0</v>
      </c>
      <c r="F543" s="20">
        <f t="shared" si="257"/>
        <v>0</v>
      </c>
      <c r="G543" s="20" t="s">
        <v>242</v>
      </c>
    </row>
    <row r="544" spans="1:8" s="22" customFormat="1" x14ac:dyDescent="0.3">
      <c r="A544" s="183">
        <v>31</v>
      </c>
      <c r="B544" s="184"/>
      <c r="C544" s="185"/>
      <c r="D544" s="27" t="s">
        <v>10</v>
      </c>
      <c r="E544" s="20">
        <f t="shared" ref="E544:F544" si="258">E545+E547+E549</f>
        <v>0</v>
      </c>
      <c r="F544" s="20">
        <f t="shared" si="258"/>
        <v>0</v>
      </c>
      <c r="G544" s="20" t="s">
        <v>242</v>
      </c>
    </row>
    <row r="545" spans="1:7" s="22" customFormat="1" x14ac:dyDescent="0.3">
      <c r="A545" s="183">
        <v>311</v>
      </c>
      <c r="B545" s="184"/>
      <c r="C545" s="185"/>
      <c r="D545" s="27" t="s">
        <v>114</v>
      </c>
      <c r="E545" s="20"/>
      <c r="F545" s="20">
        <f t="shared" ref="F545" si="259">F546</f>
        <v>0</v>
      </c>
      <c r="G545" s="20"/>
    </row>
    <row r="546" spans="1:7" x14ac:dyDescent="0.3">
      <c r="A546" s="186">
        <v>3111</v>
      </c>
      <c r="B546" s="187"/>
      <c r="C546" s="188"/>
      <c r="D546" s="31" t="s">
        <v>39</v>
      </c>
      <c r="E546" s="21"/>
      <c r="F546" s="21">
        <v>0</v>
      </c>
      <c r="G546" s="21"/>
    </row>
    <row r="547" spans="1:7" s="22" customFormat="1" x14ac:dyDescent="0.3">
      <c r="A547" s="183">
        <v>312</v>
      </c>
      <c r="B547" s="184"/>
      <c r="C547" s="185"/>
      <c r="D547" s="27" t="s">
        <v>40</v>
      </c>
      <c r="E547" s="20"/>
      <c r="F547" s="20">
        <f t="shared" ref="F547:F549" si="260">F548</f>
        <v>0</v>
      </c>
      <c r="G547" s="20"/>
    </row>
    <row r="548" spans="1:7" x14ac:dyDescent="0.3">
      <c r="A548" s="186">
        <v>3121</v>
      </c>
      <c r="B548" s="187"/>
      <c r="C548" s="188"/>
      <c r="D548" s="31" t="s">
        <v>40</v>
      </c>
      <c r="E548" s="21"/>
      <c r="F548" s="21">
        <v>0</v>
      </c>
      <c r="G548" s="21"/>
    </row>
    <row r="549" spans="1:7" s="22" customFormat="1" x14ac:dyDescent="0.3">
      <c r="A549" s="183">
        <v>313</v>
      </c>
      <c r="B549" s="184"/>
      <c r="C549" s="185"/>
      <c r="D549" s="27" t="s">
        <v>41</v>
      </c>
      <c r="E549" s="20"/>
      <c r="F549" s="20">
        <f t="shared" si="260"/>
        <v>0</v>
      </c>
      <c r="G549" s="20"/>
    </row>
    <row r="550" spans="1:7" ht="26.4" x14ac:dyDescent="0.3">
      <c r="A550" s="186">
        <v>3132</v>
      </c>
      <c r="B550" s="187"/>
      <c r="C550" s="188"/>
      <c r="D550" s="31" t="s">
        <v>42</v>
      </c>
      <c r="E550" s="21"/>
      <c r="F550" s="21">
        <v>0</v>
      </c>
      <c r="G550" s="21"/>
    </row>
    <row r="551" spans="1:7" s="22" customFormat="1" x14ac:dyDescent="0.3">
      <c r="A551" s="183">
        <v>32</v>
      </c>
      <c r="B551" s="184"/>
      <c r="C551" s="185"/>
      <c r="D551" s="27" t="s">
        <v>14</v>
      </c>
      <c r="E551" s="20">
        <f t="shared" ref="E551:F552" si="261">E552</f>
        <v>0</v>
      </c>
      <c r="F551" s="20">
        <f t="shared" si="261"/>
        <v>0</v>
      </c>
      <c r="G551" s="20" t="s">
        <v>242</v>
      </c>
    </row>
    <row r="552" spans="1:7" s="22" customFormat="1" x14ac:dyDescent="0.3">
      <c r="A552" s="183">
        <v>321</v>
      </c>
      <c r="B552" s="184"/>
      <c r="C552" s="185"/>
      <c r="D552" s="27" t="s">
        <v>43</v>
      </c>
      <c r="E552" s="20"/>
      <c r="F552" s="20">
        <f t="shared" si="261"/>
        <v>0</v>
      </c>
      <c r="G552" s="20"/>
    </row>
    <row r="553" spans="1:7" ht="26.4" x14ac:dyDescent="0.3">
      <c r="A553" s="186">
        <v>3212</v>
      </c>
      <c r="B553" s="187"/>
      <c r="C553" s="188"/>
      <c r="D553" s="31" t="s">
        <v>116</v>
      </c>
      <c r="E553" s="21"/>
      <c r="F553" s="21">
        <v>0</v>
      </c>
      <c r="G553" s="21"/>
    </row>
    <row r="554" spans="1:7" s="22" customFormat="1" ht="26.4" x14ac:dyDescent="0.3">
      <c r="A554" s="194" t="s">
        <v>136</v>
      </c>
      <c r="B554" s="195"/>
      <c r="C554" s="196"/>
      <c r="D554" s="29" t="s">
        <v>137</v>
      </c>
      <c r="E554" s="33">
        <f t="shared" ref="E554:F554" si="262">E555</f>
        <v>0</v>
      </c>
      <c r="F554" s="33">
        <f t="shared" si="262"/>
        <v>0</v>
      </c>
      <c r="G554" s="33" t="s">
        <v>242</v>
      </c>
    </row>
    <row r="555" spans="1:7" s="22" customFormat="1" x14ac:dyDescent="0.3">
      <c r="A555" s="197">
        <v>3</v>
      </c>
      <c r="B555" s="198"/>
      <c r="C555" s="199"/>
      <c r="D555" s="27" t="s">
        <v>9</v>
      </c>
      <c r="E555" s="20">
        <f t="shared" ref="E555:F555" si="263">E556+E563</f>
        <v>0</v>
      </c>
      <c r="F555" s="20">
        <f t="shared" si="263"/>
        <v>0</v>
      </c>
      <c r="G555" s="20" t="s">
        <v>242</v>
      </c>
    </row>
    <row r="556" spans="1:7" s="22" customFormat="1" x14ac:dyDescent="0.3">
      <c r="A556" s="183">
        <v>31</v>
      </c>
      <c r="B556" s="184"/>
      <c r="C556" s="185"/>
      <c r="D556" s="27" t="s">
        <v>10</v>
      </c>
      <c r="E556" s="20">
        <f t="shared" ref="E556:F556" si="264">E557+E559+E561</f>
        <v>0</v>
      </c>
      <c r="F556" s="20">
        <f t="shared" si="264"/>
        <v>0</v>
      </c>
      <c r="G556" s="20" t="s">
        <v>242</v>
      </c>
    </row>
    <row r="557" spans="1:7" s="22" customFormat="1" x14ac:dyDescent="0.3">
      <c r="A557" s="183">
        <v>311</v>
      </c>
      <c r="B557" s="184"/>
      <c r="C557" s="185"/>
      <c r="D557" s="27" t="s">
        <v>114</v>
      </c>
      <c r="E557" s="20"/>
      <c r="F557" s="20">
        <f t="shared" ref="F557" si="265">F558</f>
        <v>0</v>
      </c>
      <c r="G557" s="20"/>
    </row>
    <row r="558" spans="1:7" x14ac:dyDescent="0.3">
      <c r="A558" s="186">
        <v>3111</v>
      </c>
      <c r="B558" s="187"/>
      <c r="C558" s="188"/>
      <c r="D558" s="31" t="s">
        <v>39</v>
      </c>
      <c r="E558" s="21"/>
      <c r="F558" s="21">
        <v>0</v>
      </c>
      <c r="G558" s="21"/>
    </row>
    <row r="559" spans="1:7" s="22" customFormat="1" x14ac:dyDescent="0.3">
      <c r="A559" s="183">
        <v>312</v>
      </c>
      <c r="B559" s="184"/>
      <c r="C559" s="185"/>
      <c r="D559" s="27" t="s">
        <v>40</v>
      </c>
      <c r="E559" s="20"/>
      <c r="F559" s="20">
        <f t="shared" ref="F559:F561" si="266">F560</f>
        <v>0</v>
      </c>
      <c r="G559" s="20"/>
    </row>
    <row r="560" spans="1:7" x14ac:dyDescent="0.3">
      <c r="A560" s="186">
        <v>3121</v>
      </c>
      <c r="B560" s="187"/>
      <c r="C560" s="188"/>
      <c r="D560" s="31" t="s">
        <v>40</v>
      </c>
      <c r="E560" s="21"/>
      <c r="F560" s="21">
        <v>0</v>
      </c>
      <c r="G560" s="21"/>
    </row>
    <row r="561" spans="1:7" s="22" customFormat="1" x14ac:dyDescent="0.3">
      <c r="A561" s="183">
        <v>313</v>
      </c>
      <c r="B561" s="184"/>
      <c r="C561" s="185"/>
      <c r="D561" s="27" t="s">
        <v>41</v>
      </c>
      <c r="E561" s="20"/>
      <c r="F561" s="20">
        <f t="shared" si="266"/>
        <v>0</v>
      </c>
      <c r="G561" s="20"/>
    </row>
    <row r="562" spans="1:7" ht="26.4" x14ac:dyDescent="0.3">
      <c r="A562" s="186">
        <v>3132</v>
      </c>
      <c r="B562" s="187"/>
      <c r="C562" s="188"/>
      <c r="D562" s="31" t="s">
        <v>42</v>
      </c>
      <c r="E562" s="21"/>
      <c r="F562" s="21">
        <v>0</v>
      </c>
      <c r="G562" s="21"/>
    </row>
    <row r="563" spans="1:7" s="22" customFormat="1" x14ac:dyDescent="0.3">
      <c r="A563" s="183">
        <v>32</v>
      </c>
      <c r="B563" s="184"/>
      <c r="C563" s="185"/>
      <c r="D563" s="27" t="s">
        <v>14</v>
      </c>
      <c r="E563" s="20">
        <f t="shared" ref="E563:F564" si="267">E564</f>
        <v>0</v>
      </c>
      <c r="F563" s="20">
        <f t="shared" si="267"/>
        <v>0</v>
      </c>
      <c r="G563" s="20" t="s">
        <v>242</v>
      </c>
    </row>
    <row r="564" spans="1:7" s="22" customFormat="1" x14ac:dyDescent="0.3">
      <c r="A564" s="183">
        <v>321</v>
      </c>
      <c r="B564" s="184"/>
      <c r="C564" s="185"/>
      <c r="D564" s="27" t="s">
        <v>43</v>
      </c>
      <c r="E564" s="20"/>
      <c r="F564" s="20">
        <f t="shared" si="267"/>
        <v>0</v>
      </c>
      <c r="G564" s="20"/>
    </row>
    <row r="565" spans="1:7" ht="26.4" x14ac:dyDescent="0.3">
      <c r="A565" s="186">
        <v>3212</v>
      </c>
      <c r="B565" s="187"/>
      <c r="C565" s="188"/>
      <c r="D565" s="31" t="s">
        <v>116</v>
      </c>
      <c r="E565" s="21"/>
      <c r="F565" s="21">
        <v>0</v>
      </c>
      <c r="G565" s="21"/>
    </row>
    <row r="566" spans="1:7" s="22" customFormat="1" ht="39.6" x14ac:dyDescent="0.3">
      <c r="A566" s="200" t="s">
        <v>221</v>
      </c>
      <c r="B566" s="201"/>
      <c r="C566" s="202"/>
      <c r="D566" s="28" t="s">
        <v>222</v>
      </c>
      <c r="E566" s="34">
        <f t="shared" ref="E566:F567" si="268">E567</f>
        <v>0</v>
      </c>
      <c r="F566" s="34">
        <f t="shared" si="268"/>
        <v>432</v>
      </c>
      <c r="G566" s="34" t="e">
        <f t="shared" ref="G566:G569" si="269">F566/E566*100</f>
        <v>#DIV/0!</v>
      </c>
    </row>
    <row r="567" spans="1:7" s="22" customFormat="1" x14ac:dyDescent="0.3">
      <c r="A567" s="194" t="s">
        <v>138</v>
      </c>
      <c r="B567" s="195"/>
      <c r="C567" s="196"/>
      <c r="D567" s="29" t="s">
        <v>139</v>
      </c>
      <c r="E567" s="33">
        <f t="shared" si="268"/>
        <v>0</v>
      </c>
      <c r="F567" s="33">
        <f t="shared" si="268"/>
        <v>432</v>
      </c>
      <c r="G567" s="33" t="e">
        <f t="shared" si="269"/>
        <v>#DIV/0!</v>
      </c>
    </row>
    <row r="568" spans="1:7" s="22" customFormat="1" x14ac:dyDescent="0.3">
      <c r="A568" s="197">
        <v>3</v>
      </c>
      <c r="B568" s="198"/>
      <c r="C568" s="199"/>
      <c r="D568" s="27" t="s">
        <v>9</v>
      </c>
      <c r="E568" s="20">
        <f t="shared" ref="E568:F568" si="270">E569+E576</f>
        <v>0</v>
      </c>
      <c r="F568" s="20">
        <f t="shared" si="270"/>
        <v>432</v>
      </c>
      <c r="G568" s="20" t="e">
        <f t="shared" si="269"/>
        <v>#DIV/0!</v>
      </c>
    </row>
    <row r="569" spans="1:7" s="22" customFormat="1" x14ac:dyDescent="0.3">
      <c r="A569" s="183">
        <v>38</v>
      </c>
      <c r="B569" s="184"/>
      <c r="C569" s="185"/>
      <c r="D569" s="27" t="s">
        <v>149</v>
      </c>
      <c r="E569" s="20"/>
      <c r="F569" s="20">
        <f t="shared" ref="F569" si="271">F570</f>
        <v>432</v>
      </c>
      <c r="G569" s="20" t="e">
        <f t="shared" si="269"/>
        <v>#DIV/0!</v>
      </c>
    </row>
    <row r="570" spans="1:7" s="22" customFormat="1" x14ac:dyDescent="0.3">
      <c r="A570" s="183">
        <v>381</v>
      </c>
      <c r="B570" s="184"/>
      <c r="C570" s="185"/>
      <c r="D570" s="27" t="s">
        <v>36</v>
      </c>
      <c r="E570" s="20"/>
      <c r="F570" s="20">
        <v>432</v>
      </c>
      <c r="G570" s="20"/>
    </row>
    <row r="571" spans="1:7" x14ac:dyDescent="0.3">
      <c r="A571" s="186">
        <v>3812</v>
      </c>
      <c r="B571" s="187"/>
      <c r="C571" s="188"/>
      <c r="D571" s="31" t="s">
        <v>218</v>
      </c>
      <c r="E571" s="21"/>
      <c r="F571" s="21"/>
      <c r="G571" s="21"/>
    </row>
    <row r="574" spans="1:7" x14ac:dyDescent="0.3">
      <c r="A574" t="s">
        <v>285</v>
      </c>
      <c r="E574" t="s">
        <v>248</v>
      </c>
      <c r="G574" t="s">
        <v>250</v>
      </c>
    </row>
    <row r="575" spans="1:7" x14ac:dyDescent="0.3">
      <c r="E575" t="s">
        <v>286</v>
      </c>
      <c r="G575" t="s">
        <v>251</v>
      </c>
    </row>
  </sheetData>
  <mergeCells count="560">
    <mergeCell ref="A254:C254"/>
    <mergeCell ref="A409:C409"/>
    <mergeCell ref="A449:C449"/>
    <mergeCell ref="A450:C450"/>
    <mergeCell ref="A451:C451"/>
    <mergeCell ref="A452:C452"/>
    <mergeCell ref="A453:C453"/>
    <mergeCell ref="A77:C77"/>
    <mergeCell ref="A78:C78"/>
    <mergeCell ref="A79:C79"/>
    <mergeCell ref="A118:C118"/>
    <mergeCell ref="A246:C246"/>
    <mergeCell ref="A250:C250"/>
    <mergeCell ref="A251:C251"/>
    <mergeCell ref="A252:C252"/>
    <mergeCell ref="A253:C253"/>
    <mergeCell ref="A416:C416"/>
    <mergeCell ref="A417:C417"/>
    <mergeCell ref="A418:C418"/>
    <mergeCell ref="A402:C402"/>
    <mergeCell ref="A424:C424"/>
    <mergeCell ref="A406:C406"/>
    <mergeCell ref="A407:C407"/>
    <mergeCell ref="A408:C408"/>
    <mergeCell ref="A1:G1"/>
    <mergeCell ref="A552:C552"/>
    <mergeCell ref="A553:C553"/>
    <mergeCell ref="A543:C543"/>
    <mergeCell ref="A544:C544"/>
    <mergeCell ref="A545:C545"/>
    <mergeCell ref="A546:C546"/>
    <mergeCell ref="A547:C547"/>
    <mergeCell ref="A548:C548"/>
    <mergeCell ref="A549:C549"/>
    <mergeCell ref="A514:C514"/>
    <mergeCell ref="A511:C511"/>
    <mergeCell ref="A512:C512"/>
    <mergeCell ref="A505:C505"/>
    <mergeCell ref="A506:C506"/>
    <mergeCell ref="A550:C550"/>
    <mergeCell ref="A551:C551"/>
    <mergeCell ref="A541:C541"/>
    <mergeCell ref="A542:C542"/>
    <mergeCell ref="A524:C524"/>
    <mergeCell ref="A520:C520"/>
    <mergeCell ref="A521:C521"/>
    <mergeCell ref="A522:C522"/>
    <mergeCell ref="A523:C523"/>
    <mergeCell ref="A525:C525"/>
    <mergeCell ref="A515:C515"/>
    <mergeCell ref="A516:C516"/>
    <mergeCell ref="A517:C517"/>
    <mergeCell ref="A518:C518"/>
    <mergeCell ref="A519:C519"/>
    <mergeCell ref="A507:C507"/>
    <mergeCell ref="A508:C508"/>
    <mergeCell ref="A477:C477"/>
    <mergeCell ref="A478:C478"/>
    <mergeCell ref="A479:C479"/>
    <mergeCell ref="A480:C480"/>
    <mergeCell ref="A481:C481"/>
    <mergeCell ref="A485:C485"/>
    <mergeCell ref="A490:C490"/>
    <mergeCell ref="A491:C491"/>
    <mergeCell ref="A492:C492"/>
    <mergeCell ref="A493:C493"/>
    <mergeCell ref="A494:C494"/>
    <mergeCell ref="A486:C486"/>
    <mergeCell ref="A487:C487"/>
    <mergeCell ref="A488:C488"/>
    <mergeCell ref="A489:C489"/>
    <mergeCell ref="A510:C510"/>
    <mergeCell ref="A513:C513"/>
    <mergeCell ref="A509:C509"/>
    <mergeCell ref="A500:C500"/>
    <mergeCell ref="A501:C501"/>
    <mergeCell ref="A502:C502"/>
    <mergeCell ref="A503:C503"/>
    <mergeCell ref="A504:C504"/>
    <mergeCell ref="A495:C495"/>
    <mergeCell ref="A496:C496"/>
    <mergeCell ref="A497:C497"/>
    <mergeCell ref="A498:C498"/>
    <mergeCell ref="A499:C499"/>
    <mergeCell ref="A410:C410"/>
    <mergeCell ref="A458:C458"/>
    <mergeCell ref="A459:C459"/>
    <mergeCell ref="A456:C456"/>
    <mergeCell ref="A445:C445"/>
    <mergeCell ref="A429:C429"/>
    <mergeCell ref="A430:C430"/>
    <mergeCell ref="A431:C431"/>
    <mergeCell ref="A432:C432"/>
    <mergeCell ref="A435:C435"/>
    <mergeCell ref="A441:C441"/>
    <mergeCell ref="A454:C454"/>
    <mergeCell ref="A442:C442"/>
    <mergeCell ref="A443:C443"/>
    <mergeCell ref="A444:C444"/>
    <mergeCell ref="A447:C447"/>
    <mergeCell ref="A448:C448"/>
    <mergeCell ref="A455:C455"/>
    <mergeCell ref="A446:C446"/>
    <mergeCell ref="A436:C436"/>
    <mergeCell ref="A437:C437"/>
    <mergeCell ref="A438:C438"/>
    <mergeCell ref="A439:C439"/>
    <mergeCell ref="A440:C440"/>
    <mergeCell ref="A457:C457"/>
    <mergeCell ref="A460:C460"/>
    <mergeCell ref="A461:C461"/>
    <mergeCell ref="A465:C465"/>
    <mergeCell ref="A466:C466"/>
    <mergeCell ref="A482:C482"/>
    <mergeCell ref="A483:C483"/>
    <mergeCell ref="A484:C484"/>
    <mergeCell ref="A462:C462"/>
    <mergeCell ref="A463:C463"/>
    <mergeCell ref="A464:C464"/>
    <mergeCell ref="A472:C472"/>
    <mergeCell ref="A473:C473"/>
    <mergeCell ref="A476:C476"/>
    <mergeCell ref="A467:C467"/>
    <mergeCell ref="A468:C468"/>
    <mergeCell ref="A469:C469"/>
    <mergeCell ref="A470:C470"/>
    <mergeCell ref="A471:C471"/>
    <mergeCell ref="A474:C474"/>
    <mergeCell ref="A475:C475"/>
    <mergeCell ref="A425:C425"/>
    <mergeCell ref="A426:C426"/>
    <mergeCell ref="A427:C427"/>
    <mergeCell ref="A428:C428"/>
    <mergeCell ref="A419:C419"/>
    <mergeCell ref="A420:C420"/>
    <mergeCell ref="A421:C421"/>
    <mergeCell ref="A422:C422"/>
    <mergeCell ref="A423:C423"/>
    <mergeCell ref="A400:C400"/>
    <mergeCell ref="A401:C401"/>
    <mergeCell ref="A403:C403"/>
    <mergeCell ref="A394:C394"/>
    <mergeCell ref="A395:C395"/>
    <mergeCell ref="A396:C396"/>
    <mergeCell ref="A399:C399"/>
    <mergeCell ref="A404:C404"/>
    <mergeCell ref="A405:C405"/>
    <mergeCell ref="A397:C397"/>
    <mergeCell ref="A398:C398"/>
    <mergeCell ref="A389:C389"/>
    <mergeCell ref="A390:C390"/>
    <mergeCell ref="A391:C391"/>
    <mergeCell ref="A392:C392"/>
    <mergeCell ref="A393:C393"/>
    <mergeCell ref="A371:C371"/>
    <mergeCell ref="A372:C372"/>
    <mergeCell ref="A373:C373"/>
    <mergeCell ref="A387:C387"/>
    <mergeCell ref="A388:C388"/>
    <mergeCell ref="A379:C379"/>
    <mergeCell ref="A380:C380"/>
    <mergeCell ref="A385:C385"/>
    <mergeCell ref="A386:C386"/>
    <mergeCell ref="A374:C374"/>
    <mergeCell ref="A375:C375"/>
    <mergeCell ref="A376:C376"/>
    <mergeCell ref="A377:C377"/>
    <mergeCell ref="A381:C381"/>
    <mergeCell ref="A382:C382"/>
    <mergeCell ref="A383:C383"/>
    <mergeCell ref="A384:C384"/>
    <mergeCell ref="A366:C366"/>
    <mergeCell ref="A367:C367"/>
    <mergeCell ref="A368:C368"/>
    <mergeCell ref="A369:C369"/>
    <mergeCell ref="A370:C370"/>
    <mergeCell ref="A378:C378"/>
    <mergeCell ref="A362:C362"/>
    <mergeCell ref="A363:C363"/>
    <mergeCell ref="A364:C364"/>
    <mergeCell ref="A365:C365"/>
    <mergeCell ref="A361:C361"/>
    <mergeCell ref="A344:C344"/>
    <mergeCell ref="A345:C345"/>
    <mergeCell ref="A325:C325"/>
    <mergeCell ref="A326:C326"/>
    <mergeCell ref="A332:C332"/>
    <mergeCell ref="A333:C333"/>
    <mergeCell ref="A334:C334"/>
    <mergeCell ref="A351:C351"/>
    <mergeCell ref="A352:C352"/>
    <mergeCell ref="A331:C331"/>
    <mergeCell ref="A356:C356"/>
    <mergeCell ref="A357:C357"/>
    <mergeCell ref="A358:C358"/>
    <mergeCell ref="A359:C359"/>
    <mergeCell ref="A360:C360"/>
    <mergeCell ref="A353:C353"/>
    <mergeCell ref="A354:C354"/>
    <mergeCell ref="A355:C355"/>
    <mergeCell ref="A346:C346"/>
    <mergeCell ref="A347:C347"/>
    <mergeCell ref="A348:C348"/>
    <mergeCell ref="A349:C349"/>
    <mergeCell ref="A350:C350"/>
    <mergeCell ref="A316:C316"/>
    <mergeCell ref="A304:C304"/>
    <mergeCell ref="A305:C305"/>
    <mergeCell ref="A308:C308"/>
    <mergeCell ref="A306:C306"/>
    <mergeCell ref="A335:C335"/>
    <mergeCell ref="A337:C337"/>
    <mergeCell ref="A343:C343"/>
    <mergeCell ref="A317:C317"/>
    <mergeCell ref="A318:C318"/>
    <mergeCell ref="A321:C321"/>
    <mergeCell ref="A322:C322"/>
    <mergeCell ref="A323:C323"/>
    <mergeCell ref="A324:C324"/>
    <mergeCell ref="A319:C319"/>
    <mergeCell ref="A320:C320"/>
    <mergeCell ref="A327:C327"/>
    <mergeCell ref="A328:C328"/>
    <mergeCell ref="A329:C329"/>
    <mergeCell ref="A330:C330"/>
    <mergeCell ref="A307:C307"/>
    <mergeCell ref="A309:C309"/>
    <mergeCell ref="A310:C310"/>
    <mergeCell ref="A311:C311"/>
    <mergeCell ref="A300:C300"/>
    <mergeCell ref="A301:C301"/>
    <mergeCell ref="A302:C302"/>
    <mergeCell ref="A303:C303"/>
    <mergeCell ref="A295:C295"/>
    <mergeCell ref="A296:C296"/>
    <mergeCell ref="A297:C297"/>
    <mergeCell ref="A298:C298"/>
    <mergeCell ref="A299:C299"/>
    <mergeCell ref="A290:C290"/>
    <mergeCell ref="A291:C291"/>
    <mergeCell ref="A292:C292"/>
    <mergeCell ref="A293:C293"/>
    <mergeCell ref="A294:C294"/>
    <mergeCell ref="A284:C284"/>
    <mergeCell ref="A285:C285"/>
    <mergeCell ref="A286:C286"/>
    <mergeCell ref="A287:C287"/>
    <mergeCell ref="A288:C288"/>
    <mergeCell ref="A289:C289"/>
    <mergeCell ref="A279:C279"/>
    <mergeCell ref="A280:C280"/>
    <mergeCell ref="A281:C281"/>
    <mergeCell ref="A282:C282"/>
    <mergeCell ref="A283:C283"/>
    <mergeCell ref="A274:C274"/>
    <mergeCell ref="A275:C275"/>
    <mergeCell ref="A276:C276"/>
    <mergeCell ref="A277:C277"/>
    <mergeCell ref="A278:C278"/>
    <mergeCell ref="A258:C258"/>
    <mergeCell ref="A269:C269"/>
    <mergeCell ref="A270:C270"/>
    <mergeCell ref="A271:C271"/>
    <mergeCell ref="A272:C272"/>
    <mergeCell ref="A273:C273"/>
    <mergeCell ref="A264:C264"/>
    <mergeCell ref="A265:C265"/>
    <mergeCell ref="A266:C266"/>
    <mergeCell ref="A267:C267"/>
    <mergeCell ref="A268:C268"/>
    <mergeCell ref="A236:C236"/>
    <mergeCell ref="A228:C228"/>
    <mergeCell ref="A241:C241"/>
    <mergeCell ref="A242:C242"/>
    <mergeCell ref="A231:C231"/>
    <mergeCell ref="A232:C232"/>
    <mergeCell ref="A233:C233"/>
    <mergeCell ref="A234:C234"/>
    <mergeCell ref="A238:C238"/>
    <mergeCell ref="A239:C239"/>
    <mergeCell ref="A240:C240"/>
    <mergeCell ref="A224:C224"/>
    <mergeCell ref="A225:C225"/>
    <mergeCell ref="A229:C229"/>
    <mergeCell ref="A230:C230"/>
    <mergeCell ref="A220:C220"/>
    <mergeCell ref="A221:C221"/>
    <mergeCell ref="A222:C222"/>
    <mergeCell ref="A223:C223"/>
    <mergeCell ref="A235:C235"/>
    <mergeCell ref="A215:C215"/>
    <mergeCell ref="A216:C216"/>
    <mergeCell ref="A217:C217"/>
    <mergeCell ref="A218:C218"/>
    <mergeCell ref="A219:C219"/>
    <mergeCell ref="A202:C202"/>
    <mergeCell ref="A214:C214"/>
    <mergeCell ref="A205:C205"/>
    <mergeCell ref="A206:C206"/>
    <mergeCell ref="A207:C207"/>
    <mergeCell ref="A201:C201"/>
    <mergeCell ref="A194:C194"/>
    <mergeCell ref="A197:C197"/>
    <mergeCell ref="A192:C192"/>
    <mergeCell ref="A193:C193"/>
    <mergeCell ref="A210:C210"/>
    <mergeCell ref="A211:C211"/>
    <mergeCell ref="A212:C212"/>
    <mergeCell ref="A213:C213"/>
    <mergeCell ref="A208:C208"/>
    <mergeCell ref="A209:C209"/>
    <mergeCell ref="A203:C203"/>
    <mergeCell ref="A204:C204"/>
    <mergeCell ref="A189:C189"/>
    <mergeCell ref="A190:C190"/>
    <mergeCell ref="A183:C183"/>
    <mergeCell ref="A184:C184"/>
    <mergeCell ref="A185:C185"/>
    <mergeCell ref="A186:C186"/>
    <mergeCell ref="A198:C198"/>
    <mergeCell ref="A200:C200"/>
    <mergeCell ref="A199:C199"/>
    <mergeCell ref="A188:C188"/>
    <mergeCell ref="A165:C165"/>
    <mergeCell ref="A166:C166"/>
    <mergeCell ref="A171:C171"/>
    <mergeCell ref="A169:C169"/>
    <mergeCell ref="A170:C170"/>
    <mergeCell ref="A168:C168"/>
    <mergeCell ref="A181:C181"/>
    <mergeCell ref="A182:C182"/>
    <mergeCell ref="A167:C167"/>
    <mergeCell ref="A180:C180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26:C26"/>
    <mergeCell ref="A27:C27"/>
    <mergeCell ref="A28:C28"/>
    <mergeCell ref="A29:C29"/>
    <mergeCell ref="A46:C46"/>
    <mergeCell ref="A47:C47"/>
    <mergeCell ref="A48:C48"/>
    <mergeCell ref="A49:C49"/>
    <mergeCell ref="A50:C50"/>
    <mergeCell ref="A31:C31"/>
    <mergeCell ref="A32:C32"/>
    <mergeCell ref="A33:C33"/>
    <mergeCell ref="A34:C34"/>
    <mergeCell ref="A30:C30"/>
    <mergeCell ref="A35:C35"/>
    <mergeCell ref="A41:C41"/>
    <mergeCell ref="A42:C42"/>
    <mergeCell ref="A43:C43"/>
    <mergeCell ref="A53:C53"/>
    <mergeCell ref="A44:C44"/>
    <mergeCell ref="A67:C67"/>
    <mergeCell ref="A68:C68"/>
    <mergeCell ref="A66:C66"/>
    <mergeCell ref="A51:C51"/>
    <mergeCell ref="A52:C52"/>
    <mergeCell ref="A3:G3"/>
    <mergeCell ref="A10:C10"/>
    <mergeCell ref="A7:C7"/>
    <mergeCell ref="A45:C45"/>
    <mergeCell ref="A36:C36"/>
    <mergeCell ref="A37:C37"/>
    <mergeCell ref="A38:C38"/>
    <mergeCell ref="A39:C39"/>
    <mergeCell ref="A40:C40"/>
    <mergeCell ref="A11:C11"/>
    <mergeCell ref="A18:C18"/>
    <mergeCell ref="A17:C17"/>
    <mergeCell ref="A12:C12"/>
    <mergeCell ref="A16:C16"/>
    <mergeCell ref="A13:C13"/>
    <mergeCell ref="A8:C8"/>
    <mergeCell ref="A9:C9"/>
    <mergeCell ref="A14:C14"/>
    <mergeCell ref="A15:C15"/>
    <mergeCell ref="A20:C20"/>
    <mergeCell ref="A21:C21"/>
    <mergeCell ref="A22:C22"/>
    <mergeCell ref="A23:C23"/>
    <mergeCell ref="A24:C24"/>
    <mergeCell ref="A97:C97"/>
    <mergeCell ref="A146:C146"/>
    <mergeCell ref="A133:C133"/>
    <mergeCell ref="A134:C134"/>
    <mergeCell ref="A128:C128"/>
    <mergeCell ref="A129:C129"/>
    <mergeCell ref="A130:C130"/>
    <mergeCell ref="A131:C131"/>
    <mergeCell ref="A132:C132"/>
    <mergeCell ref="A124:C124"/>
    <mergeCell ref="A125:C125"/>
    <mergeCell ref="A126:C126"/>
    <mergeCell ref="A127:C127"/>
    <mergeCell ref="A111:C111"/>
    <mergeCell ref="A112:C112"/>
    <mergeCell ref="A140:C140"/>
    <mergeCell ref="A141:C141"/>
    <mergeCell ref="A142:C142"/>
    <mergeCell ref="A101:C101"/>
    <mergeCell ref="A102:C102"/>
    <mergeCell ref="A103:C103"/>
    <mergeCell ref="A98:C98"/>
    <mergeCell ref="A99:C99"/>
    <mergeCell ref="A100:C100"/>
    <mergeCell ref="A92:C92"/>
    <mergeCell ref="A93:C93"/>
    <mergeCell ref="A94:C94"/>
    <mergeCell ref="A95:C95"/>
    <mergeCell ref="A96:C96"/>
    <mergeCell ref="A113:C113"/>
    <mergeCell ref="A114:C114"/>
    <mergeCell ref="A115:C115"/>
    <mergeCell ref="A116:C116"/>
    <mergeCell ref="A117:C117"/>
    <mergeCell ref="A104:C104"/>
    <mergeCell ref="A105:C105"/>
    <mergeCell ref="A106:C106"/>
    <mergeCell ref="A107:C107"/>
    <mergeCell ref="A108:C108"/>
    <mergeCell ref="A109:C109"/>
    <mergeCell ref="A110:C110"/>
    <mergeCell ref="A86:C86"/>
    <mergeCell ref="A87:C87"/>
    <mergeCell ref="A88:C88"/>
    <mergeCell ref="A89:C89"/>
    <mergeCell ref="A90:C90"/>
    <mergeCell ref="A91:C91"/>
    <mergeCell ref="A83:C83"/>
    <mergeCell ref="A84:C84"/>
    <mergeCell ref="A85:C85"/>
    <mergeCell ref="A539:C539"/>
    <mergeCell ref="A80:C80"/>
    <mergeCell ref="A81:C81"/>
    <mergeCell ref="A82:C82"/>
    <mergeCell ref="A76:C76"/>
    <mergeCell ref="A65:C65"/>
    <mergeCell ref="A54:C54"/>
    <mergeCell ref="A55:C55"/>
    <mergeCell ref="A63:C63"/>
    <mergeCell ref="A62:C62"/>
    <mergeCell ref="A73:C73"/>
    <mergeCell ref="A74:C74"/>
    <mergeCell ref="A75:C75"/>
    <mergeCell ref="A61:C61"/>
    <mergeCell ref="A56:C56"/>
    <mergeCell ref="A72:C72"/>
    <mergeCell ref="A57:C57"/>
    <mergeCell ref="A58:C58"/>
    <mergeCell ref="A59:C59"/>
    <mergeCell ref="A60:C60"/>
    <mergeCell ref="A64:C64"/>
    <mergeCell ref="A69:C69"/>
    <mergeCell ref="A70:C70"/>
    <mergeCell ref="A71:C71"/>
    <mergeCell ref="A164:C164"/>
    <mergeCell ref="A569:C569"/>
    <mergeCell ref="A570:C570"/>
    <mergeCell ref="A571:C571"/>
    <mergeCell ref="A411:C411"/>
    <mergeCell ref="A412:C412"/>
    <mergeCell ref="A413:C413"/>
    <mergeCell ref="A414:C414"/>
    <mergeCell ref="A415:C415"/>
    <mergeCell ref="A249:C249"/>
    <mergeCell ref="A259:C259"/>
    <mergeCell ref="A260:C260"/>
    <mergeCell ref="A261:C261"/>
    <mergeCell ref="A262:C262"/>
    <mergeCell ref="A263:C263"/>
    <mergeCell ref="A540:C540"/>
    <mergeCell ref="A526:C526"/>
    <mergeCell ref="A527:C527"/>
    <mergeCell ref="A528:C528"/>
    <mergeCell ref="A529:C529"/>
    <mergeCell ref="A530:C530"/>
    <mergeCell ref="A536:C536"/>
    <mergeCell ref="A537:C537"/>
    <mergeCell ref="A538:C538"/>
    <mergeCell ref="A156:C156"/>
    <mergeCell ref="A243:C243"/>
    <mergeCell ref="A245:C245"/>
    <mergeCell ref="A247:C247"/>
    <mergeCell ref="A248:C248"/>
    <mergeCell ref="A244:C244"/>
    <mergeCell ref="A147:C147"/>
    <mergeCell ref="A119:C119"/>
    <mergeCell ref="A120:C120"/>
    <mergeCell ref="A121:C121"/>
    <mergeCell ref="A122:C122"/>
    <mergeCell ref="A123:C123"/>
    <mergeCell ref="A135:C135"/>
    <mergeCell ref="A138:C138"/>
    <mergeCell ref="A139:C139"/>
    <mergeCell ref="A136:C136"/>
    <mergeCell ref="A137:C137"/>
    <mergeCell ref="A143:C143"/>
    <mergeCell ref="A144:C144"/>
    <mergeCell ref="A145:C145"/>
    <mergeCell ref="A157:C157"/>
    <mergeCell ref="A158:C158"/>
    <mergeCell ref="A159:C159"/>
    <mergeCell ref="A163:C163"/>
    <mergeCell ref="A433:C433"/>
    <mergeCell ref="A566:C566"/>
    <mergeCell ref="A567:C567"/>
    <mergeCell ref="A568:C568"/>
    <mergeCell ref="A148:C148"/>
    <mergeCell ref="A149:C149"/>
    <mergeCell ref="A150:C150"/>
    <mergeCell ref="A151:C151"/>
    <mergeCell ref="A152:C152"/>
    <mergeCell ref="A153:C153"/>
    <mergeCell ref="A255:C255"/>
    <mergeCell ref="A256:C256"/>
    <mergeCell ref="A257:C257"/>
    <mergeCell ref="A434:C434"/>
    <mergeCell ref="A535:C535"/>
    <mergeCell ref="A531:C531"/>
    <mergeCell ref="A532:C532"/>
    <mergeCell ref="A533:C533"/>
    <mergeCell ref="A534:C534"/>
    <mergeCell ref="A160:C160"/>
    <mergeCell ref="A161:C161"/>
    <mergeCell ref="A162:C162"/>
    <mergeCell ref="A154:C154"/>
    <mergeCell ref="A155:C155"/>
    <mergeCell ref="A19:C19"/>
    <mergeCell ref="A563:C563"/>
    <mergeCell ref="A564:C564"/>
    <mergeCell ref="A565:C565"/>
    <mergeCell ref="A5:D5"/>
    <mergeCell ref="A6:D6"/>
    <mergeCell ref="A554:C554"/>
    <mergeCell ref="A555:C555"/>
    <mergeCell ref="A556:C556"/>
    <mergeCell ref="A557:C557"/>
    <mergeCell ref="A558:C558"/>
    <mergeCell ref="A559:C559"/>
    <mergeCell ref="A560:C560"/>
    <mergeCell ref="A561:C561"/>
    <mergeCell ref="A562:C562"/>
    <mergeCell ref="A312:C312"/>
    <mergeCell ref="A313:C313"/>
    <mergeCell ref="A314:C314"/>
    <mergeCell ref="A315:C315"/>
    <mergeCell ref="A339:C339"/>
    <mergeCell ref="A340:C340"/>
    <mergeCell ref="A338:C338"/>
    <mergeCell ref="A341:C341"/>
    <mergeCell ref="A342:C34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SAŽETAK</vt:lpstr>
      <vt:lpstr> Račun prihoda i rashoda</vt:lpstr>
      <vt:lpstr>Prihodi i rashodi po izvorima</vt:lpstr>
      <vt:lpstr>POSEBNI DIO</vt:lpstr>
      <vt:lpstr>' Račun prihoda i rashoda'!Ispis_naslova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korisnik</cp:lastModifiedBy>
  <cp:lastPrinted>2024-07-11T10:38:22Z</cp:lastPrinted>
  <dcterms:created xsi:type="dcterms:W3CDTF">2022-08-12T12:51:27Z</dcterms:created>
  <dcterms:modified xsi:type="dcterms:W3CDTF">2024-08-12T09:08:49Z</dcterms:modified>
</cp:coreProperties>
</file>